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 yWindow="-12" windowWidth="20376" windowHeight="8112" tabRatio="736" activeTab="10"/>
  </bookViews>
  <sheets>
    <sheet name="1" sheetId="1" r:id="rId1"/>
    <sheet name="2" sheetId="2" r:id="rId2"/>
    <sheet name="3" sheetId="18" r:id="rId3"/>
    <sheet name="4" sheetId="19" r:id="rId4"/>
    <sheet name="5" sheetId="20" r:id="rId5"/>
    <sheet name="6" sheetId="30" r:id="rId6"/>
    <sheet name="7" sheetId="23" r:id="rId7"/>
    <sheet name="8" sheetId="51" r:id="rId8"/>
    <sheet name="9" sheetId="45" r:id="rId9"/>
    <sheet name="10" sheetId="52" r:id="rId10"/>
    <sheet name="11" sheetId="59" r:id="rId11"/>
    <sheet name="12" sheetId="60" r:id="rId12"/>
    <sheet name="13" sheetId="61" r:id="rId13"/>
    <sheet name="14" sheetId="62" r:id="rId14"/>
    <sheet name="15" sheetId="64" r:id="rId15"/>
  </sheets>
  <definedNames>
    <definedName name="_Toc105952697" localSheetId="4">'5'!#REF!</definedName>
    <definedName name="_Toc105952698" localSheetId="4">'5'!#REF!</definedName>
    <definedName name="_xlnm.Print_Area" localSheetId="9">#REF!</definedName>
    <definedName name="_xlnm.Print_Area" localSheetId="11">'12'!$B$1:$I$47</definedName>
    <definedName name="_xlnm.Print_Area" localSheetId="12">'13'!$A$1:$I$39</definedName>
    <definedName name="_xlnm.Print_Area" localSheetId="14">'15'!$A$1:$J$51</definedName>
    <definedName name="_xlnm.Print_Area" localSheetId="2">'3'!$A$1:$E$28</definedName>
    <definedName name="_xlnm.Print_Area" localSheetId="4">'5'!$A$2:$D$34</definedName>
    <definedName name="_xlnm.Print_Area" localSheetId="5">'6'!$A$2:$E$35</definedName>
    <definedName name="_xlnm.Print_Area" localSheetId="6">'7'!$C$1:$J$82</definedName>
    <definedName name="_xlnm.Print_Area" localSheetId="7">'8'!$A$1:$I$77</definedName>
    <definedName name="_xlnm.Print_Area">#REF!</definedName>
    <definedName name="п" localSheetId="9">#REF!</definedName>
    <definedName name="п" localSheetId="11">#REF!</definedName>
    <definedName name="п" localSheetId="12">#REF!</definedName>
    <definedName name="п" localSheetId="7">#REF!</definedName>
    <definedName name="п">#REF!</definedName>
  </definedNames>
  <calcPr calcId="144525"/>
</workbook>
</file>

<file path=xl/calcChain.xml><?xml version="1.0" encoding="utf-8"?>
<calcChain xmlns="http://schemas.openxmlformats.org/spreadsheetml/2006/main">
  <c r="I19" i="64" l="1"/>
  <c r="I12" i="64" s="1"/>
  <c r="I11" i="64" s="1"/>
  <c r="H19" i="64"/>
  <c r="H12" i="64" s="1"/>
  <c r="H11" i="64" s="1"/>
  <c r="G19" i="64"/>
  <c r="G12" i="64" s="1"/>
  <c r="G11" i="64" s="1"/>
  <c r="I26" i="64"/>
  <c r="H26" i="64"/>
  <c r="G26" i="64"/>
  <c r="I40" i="64"/>
  <c r="H40" i="64"/>
  <c r="G40" i="64"/>
  <c r="F11" i="64"/>
  <c r="F12" i="64"/>
  <c r="F26" i="64"/>
  <c r="E12" i="64" l="1"/>
  <c r="I47" i="51"/>
  <c r="G27" i="64" l="1"/>
  <c r="H27" i="64"/>
  <c r="I27" i="64"/>
  <c r="F19" i="64" l="1"/>
  <c r="E19" i="64"/>
  <c r="F27" i="64"/>
  <c r="F40" i="64" l="1"/>
  <c r="E40" i="64"/>
  <c r="G18" i="61" l="1"/>
  <c r="I35" i="64" l="1"/>
  <c r="H35" i="64"/>
  <c r="G35" i="64"/>
  <c r="F35" i="64"/>
  <c r="E35" i="64"/>
  <c r="I32" i="64"/>
  <c r="H32" i="64"/>
  <c r="G32" i="64"/>
  <c r="F32" i="64"/>
  <c r="E32" i="64"/>
  <c r="G35" i="61"/>
  <c r="G34" i="61" s="1"/>
  <c r="G33" i="61" s="1"/>
  <c r="H35" i="61"/>
  <c r="H34" i="61" s="1"/>
  <c r="H33" i="61" s="1"/>
  <c r="H29" i="61"/>
  <c r="I29" i="61"/>
  <c r="H30" i="61"/>
  <c r="I30" i="61"/>
  <c r="G31" i="61"/>
  <c r="G30" i="61" s="1"/>
  <c r="G29" i="61" s="1"/>
  <c r="H31" i="61"/>
  <c r="I31" i="61"/>
  <c r="G25" i="61"/>
  <c r="H25" i="61"/>
  <c r="G26" i="61"/>
  <c r="H26" i="61"/>
  <c r="I25" i="61"/>
  <c r="I26" i="61"/>
  <c r="G27" i="61"/>
  <c r="H27" i="61"/>
  <c r="I27" i="61"/>
  <c r="G20" i="61"/>
  <c r="H20" i="61"/>
  <c r="I20" i="61"/>
  <c r="G23" i="61"/>
  <c r="H23" i="61"/>
  <c r="I23" i="61"/>
  <c r="G21" i="61"/>
  <c r="H21" i="61"/>
  <c r="I21" i="61"/>
  <c r="G15" i="61"/>
  <c r="G14" i="61" s="1"/>
  <c r="G13" i="61" s="1"/>
  <c r="H15" i="61"/>
  <c r="H14" i="61" s="1"/>
  <c r="H13" i="61" s="1"/>
  <c r="I15" i="61"/>
  <c r="I14" i="61" s="1"/>
  <c r="I13" i="61" s="1"/>
  <c r="G6" i="61"/>
  <c r="G10" i="61"/>
  <c r="H10" i="61"/>
  <c r="H6" i="61" s="1"/>
  <c r="G7" i="61"/>
  <c r="H7" i="61"/>
  <c r="H8" i="61"/>
  <c r="H41" i="60"/>
  <c r="H40" i="60" s="1"/>
  <c r="H39" i="60" s="1"/>
  <c r="I41" i="60"/>
  <c r="I40" i="60" s="1"/>
  <c r="I39" i="60" s="1"/>
  <c r="I35" i="60"/>
  <c r="I36" i="60"/>
  <c r="H37" i="60"/>
  <c r="H36" i="60" s="1"/>
  <c r="H35" i="60" s="1"/>
  <c r="I37" i="60"/>
  <c r="H31" i="60"/>
  <c r="I31" i="60"/>
  <c r="H32" i="60"/>
  <c r="I32" i="60"/>
  <c r="H33" i="60"/>
  <c r="I33" i="60"/>
  <c r="I19" i="60"/>
  <c r="H20" i="60"/>
  <c r="H19" i="60" s="1"/>
  <c r="I20" i="60"/>
  <c r="H29" i="60"/>
  <c r="I29" i="60"/>
  <c r="H27" i="60"/>
  <c r="I27" i="60"/>
  <c r="H25" i="60"/>
  <c r="I25" i="60"/>
  <c r="H23" i="60"/>
  <c r="I23" i="60"/>
  <c r="H21" i="60"/>
  <c r="I21" i="60"/>
  <c r="H17" i="60"/>
  <c r="I17" i="60"/>
  <c r="H14" i="60"/>
  <c r="H13" i="60" s="1"/>
  <c r="H12" i="60" s="1"/>
  <c r="I14" i="60"/>
  <c r="I13" i="60" s="1"/>
  <c r="I12" i="60" s="1"/>
  <c r="H9" i="60"/>
  <c r="I9" i="60"/>
  <c r="I6" i="60" s="1"/>
  <c r="H7" i="60"/>
  <c r="I7" i="60"/>
  <c r="H71" i="52"/>
  <c r="I71" i="52"/>
  <c r="J71" i="52"/>
  <c r="H72" i="52"/>
  <c r="I72" i="52"/>
  <c r="J72" i="52"/>
  <c r="H73" i="52"/>
  <c r="I73" i="52"/>
  <c r="J73" i="52"/>
  <c r="H67" i="52"/>
  <c r="I67" i="52"/>
  <c r="J67" i="52"/>
  <c r="H68" i="52"/>
  <c r="I68" i="52"/>
  <c r="J68" i="52"/>
  <c r="H69" i="52"/>
  <c r="I69" i="52"/>
  <c r="J69" i="52"/>
  <c r="H60" i="52"/>
  <c r="I60" i="52"/>
  <c r="J60" i="52"/>
  <c r="H63" i="52"/>
  <c r="I63" i="52"/>
  <c r="J63" i="52"/>
  <c r="H64" i="52"/>
  <c r="I64" i="52"/>
  <c r="J64" i="52"/>
  <c r="H65" i="52"/>
  <c r="I65" i="52"/>
  <c r="J65" i="52"/>
  <c r="H62" i="52"/>
  <c r="D62" i="52"/>
  <c r="B62" i="52"/>
  <c r="H61" i="52"/>
  <c r="G61" i="52"/>
  <c r="D61" i="52"/>
  <c r="B61" i="52"/>
  <c r="G63" i="52"/>
  <c r="F63" i="52"/>
  <c r="E63" i="52"/>
  <c r="D63" i="52"/>
  <c r="B63" i="52"/>
  <c r="J47" i="52"/>
  <c r="I47" i="52"/>
  <c r="H47" i="52"/>
  <c r="E47" i="52"/>
  <c r="D47" i="52"/>
  <c r="B47" i="52"/>
  <c r="G36" i="52"/>
  <c r="F36" i="52"/>
  <c r="E36" i="52"/>
  <c r="D36" i="52"/>
  <c r="B36" i="52"/>
  <c r="J35" i="52"/>
  <c r="J34" i="52" s="1"/>
  <c r="I35" i="52"/>
  <c r="I34" i="52" s="1"/>
  <c r="H35" i="52"/>
  <c r="H34" i="52" s="1"/>
  <c r="G35" i="52"/>
  <c r="F35" i="52"/>
  <c r="E35" i="52"/>
  <c r="D35" i="52"/>
  <c r="B35" i="52"/>
  <c r="H73" i="45"/>
  <c r="H74" i="45"/>
  <c r="I73" i="45"/>
  <c r="I74" i="45"/>
  <c r="H75" i="45"/>
  <c r="I75" i="45"/>
  <c r="H70" i="45"/>
  <c r="H71" i="45"/>
  <c r="I70" i="45"/>
  <c r="I71" i="45"/>
  <c r="H62" i="45"/>
  <c r="I62" i="45"/>
  <c r="H63" i="45"/>
  <c r="I63" i="45"/>
  <c r="H66" i="45"/>
  <c r="I66" i="45"/>
  <c r="H64" i="45"/>
  <c r="I64" i="45"/>
  <c r="H58" i="45"/>
  <c r="I58" i="45"/>
  <c r="H47" i="45"/>
  <c r="I47" i="45"/>
  <c r="H39" i="61" l="1"/>
  <c r="G39" i="61"/>
  <c r="I45" i="60"/>
  <c r="H6" i="60"/>
  <c r="H45" i="60" s="1"/>
  <c r="G72" i="51" l="1"/>
  <c r="G71" i="51" s="1"/>
  <c r="G70" i="51" s="1"/>
  <c r="H72" i="51"/>
  <c r="H71" i="51" s="1"/>
  <c r="H70" i="51" s="1"/>
  <c r="G68" i="51"/>
  <c r="G67" i="51" s="1"/>
  <c r="G66" i="51" s="1"/>
  <c r="H68" i="51"/>
  <c r="H67" i="51" s="1"/>
  <c r="H66" i="51" s="1"/>
  <c r="G64" i="51"/>
  <c r="G63" i="51" s="1"/>
  <c r="G62" i="51" s="1"/>
  <c r="H64" i="51"/>
  <c r="H63" i="51" s="1"/>
  <c r="H62" i="51" s="1"/>
  <c r="G54" i="51"/>
  <c r="H54" i="51"/>
  <c r="I54" i="51"/>
  <c r="G46" i="51"/>
  <c r="G43" i="51" s="1"/>
  <c r="G42" i="51" s="1"/>
  <c r="H46" i="51"/>
  <c r="H43" i="51" s="1"/>
  <c r="H42" i="51" s="1"/>
  <c r="G44" i="51"/>
  <c r="I44" i="51"/>
  <c r="H44" i="51"/>
  <c r="G33" i="51"/>
  <c r="I33" i="51"/>
  <c r="H33" i="51"/>
  <c r="G31" i="51"/>
  <c r="I31" i="51"/>
  <c r="H31" i="51"/>
  <c r="G29" i="51"/>
  <c r="I29" i="51"/>
  <c r="G27" i="51"/>
  <c r="I27" i="51"/>
  <c r="G23" i="51"/>
  <c r="G16" i="51" s="1"/>
  <c r="G9" i="51"/>
  <c r="G8" i="51" s="1"/>
  <c r="G7" i="51" s="1"/>
  <c r="I9" i="51"/>
  <c r="I8" i="51" s="1"/>
  <c r="I7" i="51" s="1"/>
  <c r="I78" i="23"/>
  <c r="I77" i="23" s="1"/>
  <c r="I76" i="23" s="1"/>
  <c r="I74" i="23"/>
  <c r="I73" i="23" s="1"/>
  <c r="I72" i="23" s="1"/>
  <c r="I69" i="23"/>
  <c r="I70" i="23"/>
  <c r="I67" i="23"/>
  <c r="I65" i="23"/>
  <c r="I62" i="23" s="1"/>
  <c r="I61" i="23" s="1"/>
  <c r="I63" i="23"/>
  <c r="I57" i="23"/>
  <c r="I52" i="23"/>
  <c r="I51" i="23" s="1"/>
  <c r="J52" i="23"/>
  <c r="J51" i="23" s="1"/>
  <c r="J50" i="23" s="1"/>
  <c r="I55" i="23"/>
  <c r="I47" i="23"/>
  <c r="I45" i="23" s="1"/>
  <c r="I44" i="23" s="1"/>
  <c r="I35" i="23"/>
  <c r="I33" i="23"/>
  <c r="I31" i="23"/>
  <c r="I29" i="23"/>
  <c r="I25" i="23"/>
  <c r="I17" i="23" s="1"/>
  <c r="I10" i="23"/>
  <c r="I9" i="23" s="1"/>
  <c r="I8" i="23" s="1"/>
  <c r="J10" i="23"/>
  <c r="F19" i="19"/>
  <c r="F18" i="19" s="1"/>
  <c r="E19" i="19"/>
  <c r="E18" i="19" s="1"/>
  <c r="D15" i="19"/>
  <c r="E15" i="18"/>
  <c r="D15" i="18"/>
  <c r="I50" i="23" l="1"/>
  <c r="I7" i="23"/>
  <c r="C30" i="20"/>
  <c r="C21" i="20"/>
  <c r="C18" i="20"/>
  <c r="C11" i="20"/>
  <c r="C8" i="20" s="1"/>
  <c r="D19" i="19"/>
  <c r="D20" i="18"/>
  <c r="D19" i="18" s="1"/>
  <c r="J78" i="23"/>
  <c r="J77" i="23" s="1"/>
  <c r="J76" i="23" s="1"/>
  <c r="J74" i="23"/>
  <c r="J73" i="23" s="1"/>
  <c r="J72" i="23" s="1"/>
  <c r="J67" i="23"/>
  <c r="J63" i="23"/>
  <c r="J55" i="23"/>
  <c r="J65" i="23"/>
  <c r="J62" i="23" s="1"/>
  <c r="J61" i="23" s="1"/>
  <c r="J57" i="23"/>
  <c r="J47" i="23"/>
  <c r="J45" i="23" s="1"/>
  <c r="J31" i="23"/>
  <c r="E20" i="18"/>
  <c r="E19" i="18" s="1"/>
  <c r="E18" i="18" s="1"/>
  <c r="J9" i="23" l="1"/>
  <c r="C24" i="30" l="1"/>
  <c r="D24" i="30"/>
  <c r="E24" i="30"/>
  <c r="C21" i="30"/>
  <c r="D21" i="30"/>
  <c r="E21" i="30"/>
  <c r="C11" i="30"/>
  <c r="C8" i="30" s="1"/>
  <c r="C35" i="30" s="1"/>
  <c r="D11" i="30"/>
  <c r="E11" i="30"/>
  <c r="D21" i="20" l="1"/>
  <c r="D18" i="20"/>
  <c r="D11" i="20"/>
  <c r="D8" i="20" s="1"/>
  <c r="I10" i="61" l="1"/>
  <c r="J59" i="52"/>
  <c r="I59" i="52"/>
  <c r="H59" i="52"/>
  <c r="G59" i="52"/>
  <c r="F59" i="52"/>
  <c r="E59" i="52"/>
  <c r="D59" i="52"/>
  <c r="B59" i="52"/>
  <c r="J58" i="52"/>
  <c r="I58" i="52"/>
  <c r="H58" i="52"/>
  <c r="G58" i="52"/>
  <c r="F58" i="52"/>
  <c r="E58" i="52"/>
  <c r="D58" i="52"/>
  <c r="B58" i="52"/>
  <c r="J57" i="52"/>
  <c r="J56" i="52" s="1"/>
  <c r="I57" i="52"/>
  <c r="I56" i="52" s="1"/>
  <c r="H57" i="52"/>
  <c r="H56" i="52" s="1"/>
  <c r="G57" i="52"/>
  <c r="F57" i="52"/>
  <c r="E57" i="52"/>
  <c r="D57" i="52"/>
  <c r="B57" i="52"/>
  <c r="G56" i="52"/>
  <c r="F56" i="52"/>
  <c r="E56" i="52"/>
  <c r="D56" i="52"/>
  <c r="B56" i="52"/>
  <c r="I61" i="45"/>
  <c r="H61" i="45"/>
  <c r="G61" i="45"/>
  <c r="F61" i="45"/>
  <c r="E61" i="45"/>
  <c r="D61" i="45"/>
  <c r="B61" i="45"/>
  <c r="I28" i="61" l="1"/>
  <c r="I9" i="61"/>
  <c r="I8" i="61" s="1"/>
  <c r="I7" i="61" s="1"/>
  <c r="I6" i="61" s="1"/>
  <c r="I49" i="52"/>
  <c r="H49" i="52"/>
  <c r="G49" i="52"/>
  <c r="F49" i="52"/>
  <c r="E49" i="52"/>
  <c r="D49" i="52"/>
  <c r="B49" i="52"/>
  <c r="H51" i="51"/>
  <c r="H50" i="51" s="1"/>
  <c r="I45" i="51"/>
  <c r="C30" i="30"/>
  <c r="E18" i="30"/>
  <c r="D18" i="30"/>
  <c r="C18" i="30"/>
  <c r="J49" i="52" l="1"/>
  <c r="I46" i="51"/>
  <c r="I43" i="51" s="1"/>
  <c r="I42" i="51" s="1"/>
  <c r="G69" i="45"/>
  <c r="F69" i="45"/>
  <c r="E69" i="45"/>
  <c r="D69" i="45"/>
  <c r="B69" i="45"/>
  <c r="G64" i="45"/>
  <c r="F64" i="45"/>
  <c r="E64" i="45"/>
  <c r="D64" i="45"/>
  <c r="B64" i="45"/>
  <c r="I65" i="45"/>
  <c r="H65" i="45"/>
  <c r="G65" i="45"/>
  <c r="F65" i="45"/>
  <c r="E65" i="45"/>
  <c r="D65" i="45"/>
  <c r="B65" i="45"/>
  <c r="G58" i="45"/>
  <c r="F58" i="45"/>
  <c r="E58" i="45"/>
  <c r="D58" i="45"/>
  <c r="B58" i="45"/>
  <c r="I59" i="45"/>
  <c r="H59" i="45"/>
  <c r="G59" i="45"/>
  <c r="F59" i="45"/>
  <c r="E59" i="45"/>
  <c r="D59" i="45"/>
  <c r="B59" i="45"/>
  <c r="I60" i="45"/>
  <c r="H60" i="45"/>
  <c r="G60" i="45"/>
  <c r="F60" i="45"/>
  <c r="E60" i="45"/>
  <c r="D60" i="45"/>
  <c r="B60" i="45"/>
  <c r="I57" i="45"/>
  <c r="H57" i="45"/>
  <c r="F57" i="45"/>
  <c r="E57" i="45"/>
  <c r="D57" i="45"/>
  <c r="B57" i="45"/>
  <c r="I48" i="45"/>
  <c r="H48" i="45"/>
  <c r="G48" i="45"/>
  <c r="F48" i="45"/>
  <c r="E48" i="45"/>
  <c r="D48" i="45"/>
  <c r="B48" i="45"/>
  <c r="I26" i="45"/>
  <c r="H26" i="45"/>
  <c r="G26" i="45"/>
  <c r="F26" i="45"/>
  <c r="E26" i="45"/>
  <c r="D26" i="45"/>
  <c r="B26" i="45"/>
  <c r="B25" i="45"/>
  <c r="J70" i="23"/>
  <c r="D24" i="20"/>
  <c r="I51" i="45" l="1"/>
  <c r="H51" i="45"/>
  <c r="G51" i="45"/>
  <c r="F51" i="45"/>
  <c r="E51" i="45"/>
  <c r="D51" i="45"/>
  <c r="B51" i="45"/>
  <c r="I38" i="45"/>
  <c r="H38" i="45"/>
  <c r="G38" i="45"/>
  <c r="E38" i="45"/>
  <c r="D38" i="45"/>
  <c r="B38" i="45"/>
  <c r="H37" i="45"/>
  <c r="G37" i="45"/>
  <c r="F37" i="45"/>
  <c r="E37" i="45"/>
  <c r="D37" i="45"/>
  <c r="B37" i="45"/>
  <c r="J35" i="23"/>
  <c r="I37" i="45" s="1"/>
  <c r="I38" i="61" l="1"/>
  <c r="I35" i="61" s="1"/>
  <c r="I34" i="61" s="1"/>
  <c r="I33" i="61" s="1"/>
  <c r="I39" i="61" s="1"/>
  <c r="I32" i="61"/>
  <c r="J13" i="52" l="1"/>
  <c r="J14" i="52"/>
  <c r="J15" i="52"/>
  <c r="J16" i="52"/>
  <c r="J20" i="52"/>
  <c r="J21" i="52"/>
  <c r="J22" i="52"/>
  <c r="J23" i="52"/>
  <c r="J25" i="52"/>
  <c r="J33" i="52"/>
  <c r="J32" i="52" s="1"/>
  <c r="J37" i="52"/>
  <c r="J36" i="52" s="1"/>
  <c r="J44" i="52"/>
  <c r="J54" i="52"/>
  <c r="J55" i="52"/>
  <c r="J66" i="52"/>
  <c r="J81" i="52"/>
  <c r="I14" i="52"/>
  <c r="I16" i="52"/>
  <c r="I17" i="52"/>
  <c r="I20" i="52"/>
  <c r="I21" i="52"/>
  <c r="I22" i="52"/>
  <c r="I23" i="52"/>
  <c r="I27" i="52"/>
  <c r="I28" i="52"/>
  <c r="I29" i="52"/>
  <c r="I31" i="52"/>
  <c r="I30" i="52" s="1"/>
  <c r="I33" i="52"/>
  <c r="I32" i="52" s="1"/>
  <c r="I37" i="52"/>
  <c r="I36" i="52" s="1"/>
  <c r="I44" i="52"/>
  <c r="I50" i="52"/>
  <c r="I48" i="52" s="1"/>
  <c r="I54" i="52"/>
  <c r="I55" i="52"/>
  <c r="I66" i="52"/>
  <c r="I70" i="52"/>
  <c r="I74" i="52"/>
  <c r="I78" i="52"/>
  <c r="I79" i="52"/>
  <c r="I80" i="52"/>
  <c r="I81" i="52"/>
  <c r="H13" i="52"/>
  <c r="H14" i="52"/>
  <c r="H15" i="52"/>
  <c r="H16" i="52"/>
  <c r="H17" i="52"/>
  <c r="H20" i="52"/>
  <c r="H21" i="52"/>
  <c r="H22" i="52"/>
  <c r="H23" i="52"/>
  <c r="H24" i="52"/>
  <c r="H25" i="52"/>
  <c r="H27" i="52"/>
  <c r="H28" i="52"/>
  <c r="H29" i="52"/>
  <c r="H31" i="52"/>
  <c r="H30" i="52" s="1"/>
  <c r="H33" i="52"/>
  <c r="H32" i="52" s="1"/>
  <c r="H37" i="52"/>
  <c r="H36" i="52" s="1"/>
  <c r="H42" i="52"/>
  <c r="H43" i="52"/>
  <c r="H44" i="52"/>
  <c r="H50" i="52"/>
  <c r="H48" i="52" s="1"/>
  <c r="H54" i="52"/>
  <c r="H55" i="52"/>
  <c r="H66" i="52"/>
  <c r="H70" i="52"/>
  <c r="H74" i="52"/>
  <c r="H78" i="52"/>
  <c r="H79" i="52"/>
  <c r="H80" i="52"/>
  <c r="H81"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7" i="52"/>
  <c r="G38" i="52"/>
  <c r="G39" i="52"/>
  <c r="G40" i="52"/>
  <c r="G41" i="52"/>
  <c r="G42" i="52"/>
  <c r="G43" i="52"/>
  <c r="G44" i="52"/>
  <c r="G45" i="52"/>
  <c r="G48" i="52"/>
  <c r="G50" i="52"/>
  <c r="G51" i="52"/>
  <c r="G52" i="52"/>
  <c r="G53" i="52"/>
  <c r="G54" i="52"/>
  <c r="G55" i="52"/>
  <c r="G60" i="52"/>
  <c r="G64" i="52"/>
  <c r="G65" i="52"/>
  <c r="G66" i="52"/>
  <c r="G67" i="52"/>
  <c r="G68" i="52"/>
  <c r="G69" i="52"/>
  <c r="G70" i="52"/>
  <c r="G71" i="52"/>
  <c r="G72" i="52"/>
  <c r="G73" i="52"/>
  <c r="G74" i="52"/>
  <c r="G75" i="52"/>
  <c r="G76" i="52"/>
  <c r="G77" i="52"/>
  <c r="G78" i="52"/>
  <c r="G79" i="52"/>
  <c r="G80" i="52"/>
  <c r="G81" i="52"/>
  <c r="G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7" i="52"/>
  <c r="F38" i="52"/>
  <c r="F39" i="52"/>
  <c r="F40" i="52"/>
  <c r="F41" i="52"/>
  <c r="F42" i="52"/>
  <c r="F43" i="52"/>
  <c r="F44" i="52"/>
  <c r="F45" i="52"/>
  <c r="F48" i="52"/>
  <c r="F50" i="52"/>
  <c r="F51" i="52"/>
  <c r="F52" i="52"/>
  <c r="F53" i="52"/>
  <c r="F54" i="52"/>
  <c r="F55" i="52"/>
  <c r="F60" i="52"/>
  <c r="F64" i="52"/>
  <c r="F65" i="52"/>
  <c r="F66" i="52"/>
  <c r="F67" i="52"/>
  <c r="F68" i="52"/>
  <c r="F69" i="52"/>
  <c r="F70" i="52"/>
  <c r="F71" i="52"/>
  <c r="F72" i="52"/>
  <c r="F73" i="52"/>
  <c r="F74" i="52"/>
  <c r="F75" i="52"/>
  <c r="F76" i="52"/>
  <c r="F77" i="52"/>
  <c r="F78" i="52"/>
  <c r="F79" i="52"/>
  <c r="F80" i="52"/>
  <c r="F81" i="52"/>
  <c r="F9" i="52"/>
  <c r="E10" i="52"/>
  <c r="E11" i="52"/>
  <c r="E12" i="52"/>
  <c r="E13" i="52"/>
  <c r="E14" i="52"/>
  <c r="E15" i="52"/>
  <c r="E16" i="52"/>
  <c r="E17" i="52"/>
  <c r="E18" i="52"/>
  <c r="E19" i="52"/>
  <c r="E20" i="52"/>
  <c r="E21" i="52"/>
  <c r="E22" i="52"/>
  <c r="E23" i="52"/>
  <c r="E24" i="52"/>
  <c r="E25" i="52"/>
  <c r="E26" i="52"/>
  <c r="E27" i="52"/>
  <c r="E28" i="52"/>
  <c r="E29" i="52"/>
  <c r="E30" i="52"/>
  <c r="E31" i="52"/>
  <c r="E32" i="52"/>
  <c r="E33" i="52"/>
  <c r="E34" i="52"/>
  <c r="E37" i="52"/>
  <c r="E38" i="52"/>
  <c r="E39" i="52"/>
  <c r="E40" i="52"/>
  <c r="E41" i="52"/>
  <c r="E42" i="52"/>
  <c r="E43" i="52"/>
  <c r="E44" i="52"/>
  <c r="E45" i="52"/>
  <c r="E46" i="52"/>
  <c r="E48" i="52"/>
  <c r="E50" i="52"/>
  <c r="E52" i="52"/>
  <c r="E53" i="52"/>
  <c r="E54" i="52"/>
  <c r="E55" i="52"/>
  <c r="E64" i="52"/>
  <c r="E65" i="52"/>
  <c r="E66" i="52"/>
  <c r="E67" i="52"/>
  <c r="E68" i="52"/>
  <c r="E69" i="52"/>
  <c r="E70" i="52"/>
  <c r="E71" i="52"/>
  <c r="E72" i="52"/>
  <c r="E73" i="52"/>
  <c r="E74" i="52"/>
  <c r="E75" i="52"/>
  <c r="E76" i="52"/>
  <c r="E77" i="52"/>
  <c r="E78" i="52"/>
  <c r="E79" i="52"/>
  <c r="E80" i="52"/>
  <c r="E81" i="52"/>
  <c r="E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7" i="52"/>
  <c r="D38" i="52"/>
  <c r="D39" i="52"/>
  <c r="D40" i="52"/>
  <c r="D41" i="52"/>
  <c r="D42" i="52"/>
  <c r="D43" i="52"/>
  <c r="D44" i="52"/>
  <c r="D45" i="52"/>
  <c r="D46" i="52"/>
  <c r="D48" i="52"/>
  <c r="D50" i="52"/>
  <c r="D51" i="52"/>
  <c r="D52" i="52"/>
  <c r="D53" i="52"/>
  <c r="D54" i="52"/>
  <c r="D55" i="52"/>
  <c r="D60" i="52"/>
  <c r="D64" i="52"/>
  <c r="D65" i="52"/>
  <c r="D66" i="52"/>
  <c r="D67" i="52"/>
  <c r="D68" i="52"/>
  <c r="D69" i="52"/>
  <c r="D70" i="52"/>
  <c r="D71" i="52"/>
  <c r="D72" i="52"/>
  <c r="D73" i="52"/>
  <c r="D74" i="52"/>
  <c r="D75" i="52"/>
  <c r="D76" i="52"/>
  <c r="D77" i="52"/>
  <c r="D78" i="52"/>
  <c r="D79" i="52"/>
  <c r="D80" i="52"/>
  <c r="D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7" i="52"/>
  <c r="B38" i="52"/>
  <c r="B39" i="52"/>
  <c r="B40" i="52"/>
  <c r="B41" i="52"/>
  <c r="B42" i="52"/>
  <c r="B43" i="52"/>
  <c r="B44" i="52"/>
  <c r="B45" i="52"/>
  <c r="B46" i="52"/>
  <c r="B48" i="52"/>
  <c r="B50" i="52"/>
  <c r="B51" i="52"/>
  <c r="B52" i="52"/>
  <c r="B53" i="52"/>
  <c r="B54" i="52"/>
  <c r="B55" i="52"/>
  <c r="B60" i="52"/>
  <c r="B64" i="52"/>
  <c r="B65" i="52"/>
  <c r="B66" i="52"/>
  <c r="B67" i="52"/>
  <c r="B68" i="52"/>
  <c r="B69" i="52"/>
  <c r="B70" i="52"/>
  <c r="B71" i="52"/>
  <c r="B72" i="52"/>
  <c r="B73" i="52"/>
  <c r="B74" i="52"/>
  <c r="B75" i="52"/>
  <c r="B76" i="52"/>
  <c r="B77" i="52"/>
  <c r="B78" i="52"/>
  <c r="B79" i="52"/>
  <c r="B80" i="52"/>
  <c r="B81" i="52"/>
  <c r="B9" i="52"/>
  <c r="I13" i="45"/>
  <c r="I14" i="45"/>
  <c r="I15" i="45"/>
  <c r="I16" i="45"/>
  <c r="I17" i="45"/>
  <c r="I20" i="45"/>
  <c r="I21" i="45"/>
  <c r="I22" i="45"/>
  <c r="I23" i="45"/>
  <c r="I24" i="45"/>
  <c r="I25" i="45"/>
  <c r="I28" i="45"/>
  <c r="I29" i="45"/>
  <c r="I30" i="45"/>
  <c r="I32" i="45"/>
  <c r="I33" i="45"/>
  <c r="I34" i="45"/>
  <c r="I36" i="45"/>
  <c r="I43" i="45"/>
  <c r="I44" i="45"/>
  <c r="I45" i="45"/>
  <c r="I50" i="45"/>
  <c r="I49" i="45" s="1"/>
  <c r="I46" i="45" s="1"/>
  <c r="I55" i="45"/>
  <c r="I56" i="45"/>
  <c r="I67" i="45"/>
  <c r="I72" i="45"/>
  <c r="I76" i="45"/>
  <c r="I80" i="45"/>
  <c r="I81" i="45"/>
  <c r="I82" i="45"/>
  <c r="H13" i="45"/>
  <c r="H14" i="45"/>
  <c r="H15" i="45"/>
  <c r="H16" i="45"/>
  <c r="H17" i="45"/>
  <c r="H20" i="45"/>
  <c r="H21" i="45"/>
  <c r="H22" i="45"/>
  <c r="H23" i="45"/>
  <c r="H24" i="45"/>
  <c r="H25" i="45"/>
  <c r="H28" i="45"/>
  <c r="H29" i="45"/>
  <c r="H30" i="45"/>
  <c r="H32" i="45"/>
  <c r="H33" i="45"/>
  <c r="H34" i="45"/>
  <c r="H35" i="45"/>
  <c r="H36" i="45"/>
  <c r="H43" i="45"/>
  <c r="H44" i="45"/>
  <c r="H45" i="45"/>
  <c r="H50" i="45"/>
  <c r="H49" i="45" s="1"/>
  <c r="H46" i="45" s="1"/>
  <c r="H55" i="45"/>
  <c r="H54" i="45" s="1"/>
  <c r="H53" i="45" s="1"/>
  <c r="H52" i="45" s="1"/>
  <c r="H56" i="45"/>
  <c r="H67" i="45"/>
  <c r="H72" i="45"/>
  <c r="H76" i="45"/>
  <c r="H80" i="45"/>
  <c r="H81" i="45"/>
  <c r="H82" i="45"/>
  <c r="G10" i="45"/>
  <c r="G11" i="45"/>
  <c r="G12" i="45"/>
  <c r="G13" i="45"/>
  <c r="G14" i="45"/>
  <c r="G15" i="45"/>
  <c r="G16" i="45"/>
  <c r="G17" i="45"/>
  <c r="G18" i="45"/>
  <c r="G19" i="45"/>
  <c r="G20" i="45"/>
  <c r="G21" i="45"/>
  <c r="G22" i="45"/>
  <c r="G23" i="45"/>
  <c r="G24" i="45"/>
  <c r="G25" i="45"/>
  <c r="G27" i="45"/>
  <c r="G28" i="45"/>
  <c r="G29" i="45"/>
  <c r="G30" i="45"/>
  <c r="G31" i="45"/>
  <c r="G32" i="45"/>
  <c r="G33" i="45"/>
  <c r="G34" i="45"/>
  <c r="G35" i="45"/>
  <c r="G36" i="45"/>
  <c r="G39" i="45"/>
  <c r="G40" i="45"/>
  <c r="G41" i="45"/>
  <c r="G42" i="45"/>
  <c r="G43" i="45"/>
  <c r="G44" i="45"/>
  <c r="G45" i="45"/>
  <c r="G46" i="45"/>
  <c r="G47" i="45"/>
  <c r="G49" i="45"/>
  <c r="G50" i="45"/>
  <c r="G52" i="45"/>
  <c r="G53" i="45"/>
  <c r="G54" i="45"/>
  <c r="G55" i="45"/>
  <c r="G56" i="45"/>
  <c r="G62" i="45"/>
  <c r="G63" i="45"/>
  <c r="G66" i="45"/>
  <c r="G67" i="45"/>
  <c r="G70" i="45"/>
  <c r="G71" i="45"/>
  <c r="G72" i="45"/>
  <c r="G73" i="45"/>
  <c r="G74" i="45"/>
  <c r="G75" i="45"/>
  <c r="G76" i="45"/>
  <c r="G77" i="45"/>
  <c r="G78" i="45"/>
  <c r="G79" i="45"/>
  <c r="G80" i="45"/>
  <c r="G81" i="45"/>
  <c r="G82" i="45"/>
  <c r="G9" i="45"/>
  <c r="F10" i="45"/>
  <c r="F11" i="45"/>
  <c r="F12" i="45"/>
  <c r="F13" i="45"/>
  <c r="F14" i="45"/>
  <c r="F15" i="45"/>
  <c r="F16" i="45"/>
  <c r="F17" i="45"/>
  <c r="F18" i="45"/>
  <c r="F19" i="45"/>
  <c r="F20" i="45"/>
  <c r="F21" i="45"/>
  <c r="F22" i="45"/>
  <c r="F23" i="45"/>
  <c r="F24" i="45"/>
  <c r="F25" i="45"/>
  <c r="F27" i="45"/>
  <c r="F28" i="45"/>
  <c r="F29" i="45"/>
  <c r="F30" i="45"/>
  <c r="F31" i="45"/>
  <c r="F32" i="45"/>
  <c r="F33" i="45"/>
  <c r="F34" i="45"/>
  <c r="F35" i="45"/>
  <c r="F36" i="45"/>
  <c r="F39" i="45"/>
  <c r="F40" i="45"/>
  <c r="F41" i="45"/>
  <c r="F42" i="45"/>
  <c r="F43" i="45"/>
  <c r="F44" i="45"/>
  <c r="F45" i="45"/>
  <c r="F46" i="45"/>
  <c r="F47" i="45"/>
  <c r="F49" i="45"/>
  <c r="F50" i="45"/>
  <c r="F52" i="45"/>
  <c r="F53" i="45"/>
  <c r="F54" i="45"/>
  <c r="F55" i="45"/>
  <c r="F56" i="45"/>
  <c r="F62" i="45"/>
  <c r="F63" i="45"/>
  <c r="F66" i="45"/>
  <c r="F67" i="45"/>
  <c r="F70" i="45"/>
  <c r="F71" i="45"/>
  <c r="F72" i="45"/>
  <c r="F73" i="45"/>
  <c r="F74" i="45"/>
  <c r="F75" i="45"/>
  <c r="F76" i="45"/>
  <c r="F77" i="45"/>
  <c r="F78" i="45"/>
  <c r="F79" i="45"/>
  <c r="F80" i="45"/>
  <c r="F81" i="45"/>
  <c r="F82" i="45"/>
  <c r="F9" i="45"/>
  <c r="E10" i="45"/>
  <c r="E11" i="45"/>
  <c r="E12" i="45"/>
  <c r="E13" i="45"/>
  <c r="E14" i="45"/>
  <c r="E15" i="45"/>
  <c r="E16" i="45"/>
  <c r="E17" i="45"/>
  <c r="E18" i="45"/>
  <c r="E19" i="45"/>
  <c r="E20" i="45"/>
  <c r="E21" i="45"/>
  <c r="E22" i="45"/>
  <c r="E23" i="45"/>
  <c r="E24" i="45"/>
  <c r="E25" i="45"/>
  <c r="E27" i="45"/>
  <c r="E28" i="45"/>
  <c r="E29" i="45"/>
  <c r="E30" i="45"/>
  <c r="E31" i="45"/>
  <c r="E32" i="45"/>
  <c r="E33" i="45"/>
  <c r="E34" i="45"/>
  <c r="E35" i="45"/>
  <c r="E36" i="45"/>
  <c r="E39" i="45"/>
  <c r="E40" i="45"/>
  <c r="E41" i="45"/>
  <c r="E42" i="45"/>
  <c r="E43" i="45"/>
  <c r="E44" i="45"/>
  <c r="E45" i="45"/>
  <c r="E46" i="45"/>
  <c r="E49" i="45"/>
  <c r="E50" i="45"/>
  <c r="E52" i="45"/>
  <c r="E53" i="45"/>
  <c r="E54" i="45"/>
  <c r="E55" i="45"/>
  <c r="E56" i="45"/>
  <c r="E62" i="45"/>
  <c r="E63" i="45"/>
  <c r="E66" i="45"/>
  <c r="E67" i="45"/>
  <c r="E70" i="45"/>
  <c r="E71" i="45"/>
  <c r="E72" i="45"/>
  <c r="E73" i="45"/>
  <c r="E74" i="45"/>
  <c r="E75" i="45"/>
  <c r="E76" i="45"/>
  <c r="E77" i="45"/>
  <c r="E78" i="45"/>
  <c r="E79" i="45"/>
  <c r="E80" i="45"/>
  <c r="E81" i="45"/>
  <c r="E82" i="45"/>
  <c r="E9" i="45"/>
  <c r="D10" i="45"/>
  <c r="D11" i="45"/>
  <c r="D12" i="45"/>
  <c r="D13" i="45"/>
  <c r="D14" i="45"/>
  <c r="D15" i="45"/>
  <c r="D16" i="45"/>
  <c r="D17" i="45"/>
  <c r="D18" i="45"/>
  <c r="D19" i="45"/>
  <c r="D20" i="45"/>
  <c r="D21" i="45"/>
  <c r="D22" i="45"/>
  <c r="D23" i="45"/>
  <c r="D24" i="45"/>
  <c r="D25" i="45"/>
  <c r="D27" i="45"/>
  <c r="D28" i="45"/>
  <c r="D29" i="45"/>
  <c r="D30" i="45"/>
  <c r="D31" i="45"/>
  <c r="D32" i="45"/>
  <c r="D33" i="45"/>
  <c r="D34" i="45"/>
  <c r="D35" i="45"/>
  <c r="D36" i="45"/>
  <c r="D39" i="45"/>
  <c r="D40" i="45"/>
  <c r="D41" i="45"/>
  <c r="D42" i="45"/>
  <c r="D43" i="45"/>
  <c r="D44" i="45"/>
  <c r="D45" i="45"/>
  <c r="D46" i="45"/>
  <c r="D47" i="45"/>
  <c r="D49" i="45"/>
  <c r="D50" i="45"/>
  <c r="D52" i="45"/>
  <c r="D53" i="45"/>
  <c r="D54" i="45"/>
  <c r="D55" i="45"/>
  <c r="D56" i="45"/>
  <c r="D62" i="45"/>
  <c r="D63" i="45"/>
  <c r="D66" i="45"/>
  <c r="D67" i="45"/>
  <c r="D70" i="45"/>
  <c r="D71" i="45"/>
  <c r="D72" i="45"/>
  <c r="D73" i="45"/>
  <c r="D74" i="45"/>
  <c r="D75" i="45"/>
  <c r="D76" i="45"/>
  <c r="D77" i="45"/>
  <c r="D78" i="45"/>
  <c r="D79" i="45"/>
  <c r="D80" i="45"/>
  <c r="D81" i="45"/>
  <c r="D82" i="45"/>
  <c r="D9" i="45"/>
  <c r="B10" i="45"/>
  <c r="B11" i="45"/>
  <c r="B12" i="45"/>
  <c r="B13" i="45"/>
  <c r="B14" i="45"/>
  <c r="B15" i="45"/>
  <c r="B16" i="45"/>
  <c r="B17" i="45"/>
  <c r="B18" i="45"/>
  <c r="B19" i="45"/>
  <c r="B20" i="45"/>
  <c r="B21" i="45"/>
  <c r="B22" i="45"/>
  <c r="B23" i="45"/>
  <c r="B24" i="45"/>
  <c r="B27" i="45"/>
  <c r="B28" i="45"/>
  <c r="B29" i="45"/>
  <c r="B30" i="45"/>
  <c r="B31" i="45"/>
  <c r="B32" i="45"/>
  <c r="B33" i="45"/>
  <c r="B34" i="45"/>
  <c r="B35" i="45"/>
  <c r="B36" i="45"/>
  <c r="B39" i="45"/>
  <c r="B40" i="45"/>
  <c r="B41" i="45"/>
  <c r="B42" i="45"/>
  <c r="B43" i="45"/>
  <c r="B44" i="45"/>
  <c r="B45" i="45"/>
  <c r="B46" i="45"/>
  <c r="B47" i="45"/>
  <c r="B49" i="45"/>
  <c r="B50" i="45"/>
  <c r="B52" i="45"/>
  <c r="B53" i="45"/>
  <c r="B54" i="45"/>
  <c r="B55" i="45"/>
  <c r="B56" i="45"/>
  <c r="B62" i="45"/>
  <c r="B63" i="45"/>
  <c r="B66" i="45"/>
  <c r="B67" i="45"/>
  <c r="B70" i="45"/>
  <c r="B71" i="45"/>
  <c r="B72" i="45"/>
  <c r="B73" i="45"/>
  <c r="B74" i="45"/>
  <c r="B75" i="45"/>
  <c r="B76" i="45"/>
  <c r="B77" i="45"/>
  <c r="B78" i="45"/>
  <c r="B79" i="45"/>
  <c r="B80" i="45"/>
  <c r="B81" i="45"/>
  <c r="B82" i="45"/>
  <c r="B9" i="45"/>
  <c r="H12" i="51"/>
  <c r="I15" i="52" s="1"/>
  <c r="H60" i="51"/>
  <c r="D9" i="30"/>
  <c r="H77" i="52"/>
  <c r="G60" i="51"/>
  <c r="I43" i="52"/>
  <c r="I42" i="52"/>
  <c r="H22" i="51"/>
  <c r="I25" i="52" s="1"/>
  <c r="I51" i="51"/>
  <c r="I77" i="52"/>
  <c r="G51" i="51"/>
  <c r="H79" i="45" l="1"/>
  <c r="H78" i="45" s="1"/>
  <c r="H77" i="45" s="1"/>
  <c r="H42" i="45"/>
  <c r="H41" i="45" s="1"/>
  <c r="H40" i="45" s="1"/>
  <c r="H39" i="45" s="1"/>
  <c r="H27" i="45"/>
  <c r="H19" i="45"/>
  <c r="H12" i="45"/>
  <c r="H11" i="45" s="1"/>
  <c r="H10" i="45" s="1"/>
  <c r="I54" i="45"/>
  <c r="I53" i="45" s="1"/>
  <c r="I52" i="45" s="1"/>
  <c r="I79" i="45"/>
  <c r="I78" i="45" s="1"/>
  <c r="I77" i="45" s="1"/>
  <c r="I27" i="45"/>
  <c r="I19" i="45"/>
  <c r="D8" i="30"/>
  <c r="E9" i="30"/>
  <c r="E8" i="30" s="1"/>
  <c r="I42" i="45"/>
  <c r="I41" i="45" s="1"/>
  <c r="I40" i="45" s="1"/>
  <c r="I39" i="45" s="1"/>
  <c r="I12" i="45"/>
  <c r="I11" i="45" s="1"/>
  <c r="I10" i="45" s="1"/>
  <c r="J53" i="52"/>
  <c r="J52" i="52" s="1"/>
  <c r="J51" i="52" s="1"/>
  <c r="I53" i="52"/>
  <c r="I52" i="52" s="1"/>
  <c r="I51" i="52" s="1"/>
  <c r="H53" i="52"/>
  <c r="H52" i="52" s="1"/>
  <c r="H51" i="52" s="1"/>
  <c r="H41" i="52"/>
  <c r="H40" i="52" s="1"/>
  <c r="H39" i="52" s="1"/>
  <c r="H38" i="52" s="1"/>
  <c r="I26" i="52"/>
  <c r="I41" i="52"/>
  <c r="I40" i="52" s="1"/>
  <c r="I39" i="52" s="1"/>
  <c r="I38" i="52" s="1"/>
  <c r="H26" i="52"/>
  <c r="H19" i="52" s="1"/>
  <c r="H18" i="52" s="1"/>
  <c r="H12" i="52"/>
  <c r="H11" i="52" s="1"/>
  <c r="H10" i="52" s="1"/>
  <c r="I13" i="52"/>
  <c r="I12" i="52" s="1"/>
  <c r="I11" i="52" s="1"/>
  <c r="I10" i="52" s="1"/>
  <c r="H9" i="51"/>
  <c r="H59" i="51"/>
  <c r="I24" i="52"/>
  <c r="I19" i="52" l="1"/>
  <c r="I18" i="52" s="1"/>
  <c r="I9" i="52" s="1"/>
  <c r="H18" i="45"/>
  <c r="H9" i="45" s="1"/>
  <c r="H83" i="45" s="1"/>
  <c r="I18" i="45"/>
  <c r="I9" i="45" s="1"/>
  <c r="I83" i="45" s="1"/>
  <c r="H9" i="52"/>
  <c r="H58" i="51"/>
  <c r="E22" i="64" l="1"/>
  <c r="E30" i="64"/>
  <c r="E29" i="64" s="1"/>
  <c r="I30" i="64"/>
  <c r="I29" i="64" s="1"/>
  <c r="H30" i="64"/>
  <c r="H29" i="64" s="1"/>
  <c r="G30" i="64"/>
  <c r="G29" i="64" s="1"/>
  <c r="F30" i="64"/>
  <c r="F29" i="64" s="1"/>
  <c r="I22" i="64"/>
  <c r="H22" i="64"/>
  <c r="G22" i="64"/>
  <c r="F22" i="64"/>
  <c r="I16" i="64"/>
  <c r="H16" i="64"/>
  <c r="G16" i="64"/>
  <c r="F16" i="64"/>
  <c r="E16" i="64"/>
  <c r="I13" i="64"/>
  <c r="H13" i="64"/>
  <c r="G13" i="64"/>
  <c r="F13" i="64"/>
  <c r="E13" i="64"/>
  <c r="J33" i="23"/>
  <c r="I35" i="45" s="1"/>
  <c r="E11" i="64" l="1"/>
  <c r="E26" i="64"/>
  <c r="E27" i="64" s="1"/>
  <c r="F28" i="64"/>
  <c r="F43" i="64" s="1"/>
  <c r="E28" i="64"/>
  <c r="E43" i="64" s="1"/>
  <c r="I28" i="64"/>
  <c r="I43" i="64" s="1"/>
  <c r="I44" i="64" s="1"/>
  <c r="H28" i="64"/>
  <c r="H43" i="64" s="1"/>
  <c r="G28" i="64"/>
  <c r="G43" i="64" s="1"/>
  <c r="C16" i="20"/>
  <c r="D16" i="20"/>
  <c r="H44" i="64" l="1"/>
  <c r="G44" i="64"/>
  <c r="E44" i="64"/>
  <c r="F44" i="64"/>
  <c r="E8" i="62"/>
  <c r="F8" i="62"/>
  <c r="G8" i="62"/>
  <c r="I8" i="62"/>
  <c r="J8" i="62"/>
  <c r="K8" i="62"/>
  <c r="M8" i="62"/>
  <c r="N8" i="62"/>
  <c r="O8" i="62"/>
  <c r="L8" i="62"/>
  <c r="H8" i="62"/>
  <c r="D8" i="62"/>
  <c r="F7" i="59" l="1"/>
  <c r="E7" i="59"/>
  <c r="I50" i="51" l="1"/>
  <c r="I60" i="51"/>
  <c r="H29" i="51"/>
  <c r="I14" i="51"/>
  <c r="J17" i="52" s="1"/>
  <c r="J12" i="52" s="1"/>
  <c r="J11" i="52" s="1"/>
  <c r="J10" i="52" s="1"/>
  <c r="I24" i="51"/>
  <c r="I25" i="51"/>
  <c r="J28" i="52" s="1"/>
  <c r="I26" i="51"/>
  <c r="J29" i="52" s="1"/>
  <c r="J31" i="52"/>
  <c r="J30" i="52" s="1"/>
  <c r="J42" i="52"/>
  <c r="J43" i="52"/>
  <c r="J50" i="52"/>
  <c r="J48" i="52" s="1"/>
  <c r="I65" i="51"/>
  <c r="I69" i="51"/>
  <c r="I72" i="51"/>
  <c r="I71" i="51" s="1"/>
  <c r="I70" i="51" s="1"/>
  <c r="G59" i="51"/>
  <c r="G50" i="51"/>
  <c r="H49" i="51"/>
  <c r="H38" i="51"/>
  <c r="G38" i="51"/>
  <c r="H27" i="51"/>
  <c r="H23" i="51"/>
  <c r="H16" i="51" s="1"/>
  <c r="H15" i="51" s="1"/>
  <c r="J40" i="23"/>
  <c r="I40" i="23"/>
  <c r="J29" i="23"/>
  <c r="I31" i="45" s="1"/>
  <c r="H31" i="45"/>
  <c r="J25" i="23"/>
  <c r="J17" i="23" s="1"/>
  <c r="E32" i="30"/>
  <c r="D32" i="30"/>
  <c r="C32" i="30"/>
  <c r="E30" i="30"/>
  <c r="D30" i="30"/>
  <c r="E28" i="30"/>
  <c r="D28" i="30"/>
  <c r="D35" i="30" s="1"/>
  <c r="C28" i="30"/>
  <c r="E16" i="30"/>
  <c r="D16" i="30"/>
  <c r="C16" i="30"/>
  <c r="E35" i="30" l="1"/>
  <c r="J41" i="52"/>
  <c r="J40" i="52" s="1"/>
  <c r="J39" i="52" s="1"/>
  <c r="J38" i="52" s="1"/>
  <c r="J74" i="52"/>
  <c r="I68" i="51"/>
  <c r="J70" i="52"/>
  <c r="I64" i="51"/>
  <c r="I63" i="51" s="1"/>
  <c r="I62" i="51" s="1"/>
  <c r="J27" i="52"/>
  <c r="J26" i="52" s="1"/>
  <c r="I23" i="51"/>
  <c r="I16" i="51" s="1"/>
  <c r="I15" i="51" s="1"/>
  <c r="I6" i="51" s="1"/>
  <c r="J76" i="52"/>
  <c r="I76" i="52"/>
  <c r="J77" i="52"/>
  <c r="H75" i="52"/>
  <c r="H76" i="52"/>
  <c r="I46" i="52"/>
  <c r="I45" i="52" s="1"/>
  <c r="G37" i="51"/>
  <c r="J69" i="23"/>
  <c r="J44" i="23"/>
  <c r="H37" i="51"/>
  <c r="J24" i="52"/>
  <c r="I49" i="51"/>
  <c r="G49" i="51"/>
  <c r="G58" i="51"/>
  <c r="I59" i="51"/>
  <c r="J39" i="23"/>
  <c r="I39" i="23"/>
  <c r="J46" i="52"/>
  <c r="J45" i="52" s="1"/>
  <c r="I38" i="51"/>
  <c r="H8" i="51"/>
  <c r="J37" i="23"/>
  <c r="J19" i="52" l="1"/>
  <c r="J18" i="52" s="1"/>
  <c r="J9" i="52" s="1"/>
  <c r="I67" i="51"/>
  <c r="H46" i="52"/>
  <c r="H45" i="52" s="1"/>
  <c r="H82" i="52" s="1"/>
  <c r="I75" i="52"/>
  <c r="I82" i="52" s="1"/>
  <c r="G36" i="51"/>
  <c r="I37" i="51"/>
  <c r="H36" i="51"/>
  <c r="J8" i="23"/>
  <c r="I58" i="51"/>
  <c r="J38" i="23"/>
  <c r="I38" i="23"/>
  <c r="H7" i="51"/>
  <c r="H6" i="51" s="1"/>
  <c r="I66" i="51" l="1"/>
  <c r="H35" i="51"/>
  <c r="H77" i="51" s="1"/>
  <c r="J7" i="23"/>
  <c r="J82" i="23" s="1"/>
  <c r="J75" i="52"/>
  <c r="J82" i="52" s="1"/>
  <c r="G35" i="51"/>
  <c r="I36" i="51"/>
  <c r="I37" i="23"/>
  <c r="I82" i="23" s="1"/>
  <c r="D32" i="20"/>
  <c r="C32" i="20"/>
  <c r="D30" i="20"/>
  <c r="D28" i="20"/>
  <c r="C28" i="20"/>
  <c r="C24" i="20"/>
  <c r="D18" i="19"/>
  <c r="F15" i="19"/>
  <c r="E15" i="19"/>
  <c r="F11" i="19"/>
  <c r="E11" i="19"/>
  <c r="D11" i="19"/>
  <c r="D9" i="19" l="1"/>
  <c r="D7" i="19" s="1"/>
  <c r="D6" i="19" s="1"/>
  <c r="D27" i="19" s="1"/>
  <c r="F9" i="19"/>
  <c r="F7" i="19" s="1"/>
  <c r="F6" i="19" s="1"/>
  <c r="F27" i="19" s="1"/>
  <c r="E9" i="19"/>
  <c r="E7" i="19" s="1"/>
  <c r="E6" i="19" s="1"/>
  <c r="E27" i="19" s="1"/>
  <c r="C34" i="20"/>
  <c r="D34" i="20"/>
  <c r="I35" i="51"/>
  <c r="I77" i="51" s="1"/>
  <c r="E11" i="18"/>
  <c r="D11" i="18"/>
  <c r="D9" i="18" l="1"/>
  <c r="D7" i="18" s="1"/>
  <c r="D6" i="18" s="1"/>
  <c r="E9" i="18"/>
  <c r="E7" i="18" s="1"/>
  <c r="E6" i="18" s="1"/>
  <c r="E28" i="18" s="1"/>
  <c r="D18" i="18"/>
  <c r="C16" i="1"/>
  <c r="C15" i="1" s="1"/>
  <c r="C13" i="1"/>
  <c r="C12" i="1" s="1"/>
  <c r="C11" i="1"/>
  <c r="C9" i="1" s="1"/>
  <c r="D28" i="18" l="1"/>
  <c r="D9" i="1"/>
  <c r="E9" i="1"/>
  <c r="F9" i="1"/>
  <c r="G9" i="1"/>
  <c r="H9" i="1"/>
  <c r="I9" i="1"/>
  <c r="D22" i="1"/>
  <c r="D21" i="1" s="1"/>
  <c r="D16" i="1"/>
  <c r="D19" i="1"/>
  <c r="E22" i="1"/>
  <c r="E16" i="1"/>
  <c r="E19" i="1"/>
  <c r="F22" i="1"/>
  <c r="F21" i="1" s="1"/>
  <c r="F16" i="1"/>
  <c r="F19" i="1"/>
  <c r="G22" i="1"/>
  <c r="G16" i="1"/>
  <c r="G19" i="1"/>
  <c r="H22" i="1"/>
  <c r="H21" i="1" s="1"/>
  <c r="H16" i="1"/>
  <c r="H19" i="1"/>
  <c r="I22" i="1"/>
  <c r="I16" i="1"/>
  <c r="I19" i="1"/>
  <c r="D18" i="1" l="1"/>
  <c r="I15" i="1"/>
  <c r="I14" i="1" s="1"/>
  <c r="I13" i="1" s="1"/>
  <c r="H18" i="1"/>
  <c r="H15" i="1"/>
  <c r="H14" i="1" s="1"/>
  <c r="H13" i="1" s="1"/>
  <c r="F18" i="1"/>
  <c r="F15" i="1"/>
  <c r="F14" i="1" s="1"/>
  <c r="F13" i="1" s="1"/>
  <c r="E15" i="1"/>
  <c r="E14" i="1" s="1"/>
  <c r="E13" i="1" s="1"/>
  <c r="G15" i="1"/>
  <c r="G14" i="1" s="1"/>
  <c r="G13" i="1" s="1"/>
  <c r="D15" i="1"/>
  <c r="D14" i="1" s="1"/>
  <c r="D13" i="1" s="1"/>
  <c r="D7" i="1" s="1"/>
  <c r="I21" i="1"/>
  <c r="I18" i="1" s="1"/>
  <c r="G21" i="1"/>
  <c r="G18" i="1" s="1"/>
  <c r="E21" i="1"/>
  <c r="E18" i="1" s="1"/>
  <c r="H7" i="1" l="1"/>
  <c r="I7" i="1"/>
  <c r="E7" i="1"/>
  <c r="F7" i="1"/>
  <c r="G7" i="1"/>
  <c r="J16" i="23"/>
  <c r="G15" i="51"/>
  <c r="G6" i="51" s="1"/>
  <c r="G77" i="51" l="1"/>
</calcChain>
</file>

<file path=xl/sharedStrings.xml><?xml version="1.0" encoding="utf-8"?>
<sst xmlns="http://schemas.openxmlformats.org/spreadsheetml/2006/main" count="1955" uniqueCount="491">
  <si>
    <t>Дефицит бюджета</t>
  </si>
  <si>
    <t>Источники внутреннего финансирования  дефицита бюджета:</t>
  </si>
  <si>
    <t>в том числе:</t>
  </si>
  <si>
    <t>Кредиты кредитных организаций в валюте Российской Федерации</t>
  </si>
  <si>
    <t>Получение кредитов от кредитных организаций в валюте Российской Федерации</t>
  </si>
  <si>
    <t xml:space="preserve">Бюджетные кредиты, полученные от других бюджетов бюджетной системы РФ  </t>
  </si>
  <si>
    <t>Погашение кредитов, предоставленных кредитными организациями в валюте Российской Федерации</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</si>
  <si>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</si>
  <si>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</si>
  <si>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Сумма</t>
  </si>
  <si>
    <t>ИТОГО</t>
  </si>
  <si>
    <t>Код бюджетной классификации</t>
  </si>
  <si>
    <t xml:space="preserve">Сумма </t>
  </si>
  <si>
    <t>Погашение местными бюджетами  кредитов от кредитных организаций в валюте Российской Федерации</t>
  </si>
  <si>
    <t xml:space="preserve">Бюджетные кредиты, полученные от других бюджетов бюджетной системы РФ местными бюджетами  </t>
  </si>
  <si>
    <t>Погашение местными бюджетами   кредитов от других бюджетов бюджетной системы Российской Федерации в валюте Российской Федерации</t>
  </si>
  <si>
    <t>Наименование доходов</t>
  </si>
  <si>
    <t>Код главы администратора*</t>
  </si>
  <si>
    <t>Код бюджетной классификации Российской Федерации</t>
  </si>
  <si>
    <t>Сумма с учетом изменений</t>
  </si>
  <si>
    <t>1 00 00000 00 0000 000</t>
  </si>
  <si>
    <t>НАЛОГОВЫЕ И НЕНАЛОГОВЫЕ ДОХОДЫ</t>
  </si>
  <si>
    <t>НАЛОГОВЫЕ ДОХОДЫ</t>
  </si>
  <si>
    <t>1 01 02000 01 0000 110</t>
  </si>
  <si>
    <t>Налог на доходы физических лиц</t>
  </si>
  <si>
    <t>1 06 00000 00 0000 000</t>
  </si>
  <si>
    <t>Налоги на имущество</t>
  </si>
  <si>
    <t>1 08 00000 00 0000 000</t>
  </si>
  <si>
    <t>Государственная пошлина</t>
  </si>
  <si>
    <t xml:space="preserve"> НЕНАЛОГОВЫЕ ДОХОДЫ</t>
  </si>
  <si>
    <t>1 13 00000 00 0000 000</t>
  </si>
  <si>
    <t>Доходы от оказания платных услуг и компенсации затрат государства</t>
  </si>
  <si>
    <t>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</si>
  <si>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</si>
  <si>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</si>
  <si>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</si>
  <si>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Всего доходов</t>
  </si>
  <si>
    <t>ВСЕГО РАСХОДОВ</t>
  </si>
  <si>
    <t>СОЦИАЛЬНАЯ ПОЛИТИКА</t>
  </si>
  <si>
    <t>Культура</t>
  </si>
  <si>
    <t>Благоустройство</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</si>
  <si>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</si>
  <si>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</si>
  <si>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</si>
  <si>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</si>
  <si>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</si>
  <si>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</si>
  <si>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t>ОБЩЕГОСУДАРСТВЕННЫЕ ВОПРОСЫ</t>
  </si>
  <si>
    <t>Наименование показателя</t>
  </si>
  <si>
    <t>тыс. руб.</t>
  </si>
  <si>
    <t>№ п/п</t>
  </si>
  <si>
    <t>Наименование показателей</t>
  </si>
  <si>
    <t>3</t>
  </si>
  <si>
    <t>4</t>
  </si>
  <si>
    <t>5</t>
  </si>
  <si>
    <t>6</t>
  </si>
  <si>
    <t>7</t>
  </si>
  <si>
    <t>0100</t>
  </si>
  <si>
    <t>0104</t>
  </si>
  <si>
    <t>0200</t>
  </si>
  <si>
    <t>Мобилизационная и вневойсковая подготовка</t>
  </si>
  <si>
    <t>0203</t>
  </si>
  <si>
    <t>0300</t>
  </si>
  <si>
    <t>0400</t>
  </si>
  <si>
    <t>Дорожное хозяйство (дорожные фонды)</t>
  </si>
  <si>
    <t>0409</t>
  </si>
  <si>
    <t>0500</t>
  </si>
  <si>
    <t>0503</t>
  </si>
  <si>
    <t>0800</t>
  </si>
  <si>
    <t>0801</t>
  </si>
  <si>
    <t>1000</t>
  </si>
  <si>
    <t>1001</t>
  </si>
  <si>
    <t>ФИЗИЧЕСКАЯ КУЛЬТУРА И СПОРТ</t>
  </si>
  <si>
    <t>1100</t>
  </si>
  <si>
    <t>Физическая культура</t>
  </si>
  <si>
    <t>0102</t>
  </si>
  <si>
    <t>КУЛЬТУРА, КИНЕМАТОГРАФИЯ</t>
  </si>
  <si>
    <t>Пенсии, пособия, выплачиваемые организациями сектора государственного управления</t>
  </si>
  <si>
    <t>(тыс. рублей)</t>
  </si>
  <si>
    <t>1 06 01000 00 0000 110</t>
  </si>
  <si>
    <t xml:space="preserve">1 17 05000 00 0000 180  </t>
  </si>
  <si>
    <t xml:space="preserve">Прочие неналоговые доходы  </t>
  </si>
  <si>
    <r>
      <t>Налог на имущество физических лиц</t>
    </r>
    <r>
      <rPr>
        <i/>
        <sz val="14"/>
        <rFont val="Times New Roman"/>
        <family val="1"/>
        <charset val="204"/>
      </rPr>
      <t xml:space="preserve"> </t>
    </r>
    <r>
      <rPr>
        <i/>
        <sz val="14"/>
        <color rgb="FFFF0000"/>
        <rFont val="Times New Roman"/>
        <family val="1"/>
        <charset val="204"/>
      </rPr>
      <t xml:space="preserve"> </t>
    </r>
  </si>
  <si>
    <t>Раздел, подраздел</t>
  </si>
  <si>
    <t>Раздел</t>
  </si>
  <si>
    <t>Подраздел</t>
  </si>
  <si>
    <t>Целевая статья</t>
  </si>
  <si>
    <t>Вид расходов</t>
  </si>
  <si>
    <t>2</t>
  </si>
  <si>
    <t>01</t>
  </si>
  <si>
    <t>02</t>
  </si>
  <si>
    <t>Высшее должностное лицо сельского поселения и его заместители</t>
  </si>
  <si>
    <t>121</t>
  </si>
  <si>
    <t>04</t>
  </si>
  <si>
    <t>244</t>
  </si>
  <si>
    <t>Прочая закупка товаров, работ и услуг для обеспечения государственных (муниципальных) нужд</t>
  </si>
  <si>
    <t>Уплата налога на имущество организаций и земельного налога</t>
  </si>
  <si>
    <t>Уплата прочих налогов, сборов и иных платежей</t>
  </si>
  <si>
    <t>851</t>
  </si>
  <si>
    <t>Общегосударственные вопросы</t>
  </si>
  <si>
    <t>03</t>
  </si>
  <si>
    <t>Национальная оборона</t>
  </si>
  <si>
    <t>10</t>
  </si>
  <si>
    <t>05</t>
  </si>
  <si>
    <t>08</t>
  </si>
  <si>
    <t>11</t>
  </si>
  <si>
    <t>Пособия, компенсация, меры социальной поддержки по публичным нормативным обязательствам</t>
  </si>
  <si>
    <t>801</t>
  </si>
  <si>
    <t>Мин.</t>
  </si>
  <si>
    <t>Р.з.</t>
  </si>
  <si>
    <t>П.р.</t>
  </si>
  <si>
    <t>Ц.ст.</t>
  </si>
  <si>
    <t>В.р.</t>
  </si>
  <si>
    <t>000</t>
  </si>
  <si>
    <t>2 02 00000 00 0000 000</t>
  </si>
  <si>
    <t>0310</t>
  </si>
  <si>
    <t>850</t>
  </si>
  <si>
    <t>852</t>
  </si>
  <si>
    <t>853</t>
  </si>
  <si>
    <t>Другие общегосударственные вопросы</t>
  </si>
  <si>
    <t>Обеспечение проведения выборов и референдумов</t>
  </si>
  <si>
    <t>0107</t>
  </si>
  <si>
    <t>Специальные расходы</t>
  </si>
  <si>
    <t>07</t>
  </si>
  <si>
    <t>880</t>
  </si>
  <si>
    <t>09</t>
  </si>
  <si>
    <t>МП "Комплексное развитие территории муниципального образования "Сейкинское сельское поселение"</t>
  </si>
  <si>
    <t>2 02 49999 10 0000 151</t>
  </si>
  <si>
    <t>Прочие межбюджетные трансферты, прердаваемые сельским поселениям</t>
  </si>
  <si>
    <t>Земельный налог  с физических лиц</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</si>
  <si>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</si>
  <si>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</si>
  <si>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Изменение (+/-)</t>
  </si>
  <si>
    <t>000 01 00 00 00 00 0000 000</t>
  </si>
  <si>
    <t>000 01 02 00 00 00 0000 000</t>
  </si>
  <si>
    <t>000 01 02 00 00 00 0000 700</t>
  </si>
  <si>
    <t>000 01 02 00 00 10 0000 710</t>
  </si>
  <si>
    <t>000 01 02 00 00 00 0000 800</t>
  </si>
  <si>
    <t xml:space="preserve">000 01 02 00 00 10 0000 810 </t>
  </si>
  <si>
    <t>000 01 03 00 00 00 0000 000</t>
  </si>
  <si>
    <t>000 01 03 01 00 00 0000 000</t>
  </si>
  <si>
    <t xml:space="preserve">000 01 03 01 00 10 0000 710 </t>
  </si>
  <si>
    <t xml:space="preserve">000 01 03 01 00 00 0000 800 </t>
  </si>
  <si>
    <t>000 01 03 01 00 10 0000 810</t>
  </si>
  <si>
    <t>Увеличение прочих остатков средств бюджетов</t>
  </si>
  <si>
    <t>Увеличение прочих остатков денежных средств бюджетов</t>
  </si>
  <si>
    <t>-</t>
  </si>
  <si>
    <t>8</t>
  </si>
  <si>
    <t>2 02 49999 10 0000 150</t>
  </si>
  <si>
    <t>2 02 35118 10 0000 150</t>
  </si>
  <si>
    <t>801 01 05 00 00 00 0000 000</t>
  </si>
  <si>
    <t>целевые</t>
  </si>
  <si>
    <t>нецелевые</t>
  </si>
  <si>
    <t>801 01 05 02 00 00 0000 500</t>
  </si>
  <si>
    <t>801 01 05 02 01 00 0000 510</t>
  </si>
  <si>
    <t>801 01 05 02 01 10 0000 510</t>
  </si>
  <si>
    <t xml:space="preserve">  Уменьшение прочих остатков средств бюджетов</t>
  </si>
  <si>
    <t>801 01 05 02 00 00 0000 600</t>
  </si>
  <si>
    <t xml:space="preserve">  Уменьшение прочих остатков денежных средств бюджетов</t>
  </si>
  <si>
    <t>801 01 05 02 01 00 0000 610</t>
  </si>
  <si>
    <t>801 01 05 02 01 10 0000 610</t>
  </si>
  <si>
    <t xml:space="preserve">1 06 06000 00 0000 000 </t>
  </si>
  <si>
    <t>Земельный налог</t>
  </si>
  <si>
    <t>1 06 06033 00 0000 110</t>
  </si>
  <si>
    <t>1 06  06043 00 0000 110</t>
  </si>
  <si>
    <t>Земельный налог  с организаций</t>
  </si>
  <si>
    <t>Изменение (+,-)</t>
  </si>
  <si>
    <t>1 06 06000 00 0000 000</t>
  </si>
  <si>
    <t>1 06 06043 00 0000 110</t>
  </si>
  <si>
    <t>0106</t>
  </si>
  <si>
    <t>Обеспечение деятельности финансовых, налоговых и таможенных органов финансового (финансово-бюджетного) надзора</t>
  </si>
  <si>
    <t>Жилищное хозяйство</t>
  </si>
  <si>
    <t>0501</t>
  </si>
  <si>
    <t>Коммунальное хозяйство</t>
  </si>
  <si>
    <t>0502</t>
  </si>
  <si>
    <t>1105</t>
  </si>
  <si>
    <t>00</t>
  </si>
  <si>
    <t>0000000000</t>
  </si>
  <si>
    <t>Непрограммные направления деятельности</t>
  </si>
  <si>
    <t>991Г000100</t>
  </si>
  <si>
    <t xml:space="preserve">Фонд оплаты труда государственных (муниципальных) органов </t>
  </si>
  <si>
    <t>991Г000110</t>
  </si>
  <si>
    <t>Взносы по обязательному социальному страхованию</t>
  </si>
  <si>
    <t>991Г000120</t>
  </si>
  <si>
    <t>129</t>
  </si>
  <si>
    <t>991Г000130</t>
  </si>
  <si>
    <t>992А000210</t>
  </si>
  <si>
    <t>992А000220</t>
  </si>
  <si>
    <t>992А000230</t>
  </si>
  <si>
    <t>992А000240</t>
  </si>
  <si>
    <t>06</t>
  </si>
  <si>
    <t>Иные межбюджетные трансферты</t>
  </si>
  <si>
    <t>540</t>
  </si>
  <si>
    <t>993В051180</t>
  </si>
  <si>
    <t>Подпрограмма "Устойчивое развитие систем жизнеобеспечения"</t>
  </si>
  <si>
    <t>0110000000</t>
  </si>
  <si>
    <t>Основное мероприятие "Обеспечение пожарной безопасности "</t>
  </si>
  <si>
    <t>0111000100</t>
  </si>
  <si>
    <t>0111000110</t>
  </si>
  <si>
    <t>Основное мероприятие "Дорожное хозяйство (дорожные фонды)"</t>
  </si>
  <si>
    <t>0112000200</t>
  </si>
  <si>
    <t>0112000210</t>
  </si>
  <si>
    <t>Основное мероприятие "Благоустройство"</t>
  </si>
  <si>
    <t>0113000300</t>
  </si>
  <si>
    <t>0113000310</t>
  </si>
  <si>
    <t>Подпрограмма "Развитие социально-культурной сферы"</t>
  </si>
  <si>
    <t>0120000000</t>
  </si>
  <si>
    <t>Основное мероприятие "Культура"</t>
  </si>
  <si>
    <t>0121000100</t>
  </si>
  <si>
    <t>0121000110</t>
  </si>
  <si>
    <t>Основное мероприятие "Социальная политика "</t>
  </si>
  <si>
    <t>0122000200</t>
  </si>
  <si>
    <t>0122000210</t>
  </si>
  <si>
    <t>312</t>
  </si>
  <si>
    <t>01200000000</t>
  </si>
  <si>
    <t>Основное мероприятие "Физическая культура "</t>
  </si>
  <si>
    <t>0123000300</t>
  </si>
  <si>
    <t>0123000330</t>
  </si>
  <si>
    <t>0123000340</t>
  </si>
  <si>
    <t>Итого</t>
  </si>
  <si>
    <t>991Г0S8500</t>
  </si>
  <si>
    <t>992А0S8500</t>
  </si>
  <si>
    <t>Изменение прочих остатков средств на счетах по учету средств бюджета сельских поселений</t>
  </si>
  <si>
    <t>Получение кредитов от кредитных организаций бюджетами сельских поселений в валюте Российской Федерации</t>
  </si>
  <si>
    <t xml:space="preserve">номер договора </t>
  </si>
  <si>
    <t xml:space="preserve"> дата заключен.</t>
  </si>
  <si>
    <t xml:space="preserve">Наименование </t>
  </si>
  <si>
    <t>Изменения (+, -)</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</si>
  <si>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внутреннего муниципального финансового контроля</t>
  </si>
  <si>
    <t xml:space="preserve">Главный распорядитель бюджетных средств </t>
  </si>
  <si>
    <t xml:space="preserve">Наименование публичного нормативного обязательства </t>
  </si>
  <si>
    <t>Нормативный правовой акт, определяющий публичное нормативное  обязательство</t>
  </si>
  <si>
    <t>Всего</t>
  </si>
  <si>
    <t>в том числе</t>
  </si>
  <si>
    <t>Федеральные средства</t>
  </si>
  <si>
    <t>Республикан-ские средства</t>
  </si>
  <si>
    <t>Местные средства</t>
  </si>
  <si>
    <t xml:space="preserve">Администрация муниципального образования "Сейкинское сельское поселение" </t>
  </si>
  <si>
    <t>Единица измерения:</t>
  </si>
  <si>
    <t>Код классификации доходов бюджетов</t>
  </si>
  <si>
    <t>наименование</t>
  </si>
  <si>
    <t>Условно утвержденные расходы</t>
  </si>
  <si>
    <t>9999</t>
  </si>
  <si>
    <t>99</t>
  </si>
  <si>
    <t>999</t>
  </si>
  <si>
    <t>Обеспечение предоставления социальной помощи населению в МО "Сейкинское сельское поселение" на 2020-2022 годы, в рамках муниципальной программы "Комплексное развитие территории сельского  поселения МО «Сейкинское  сельское  поселение» на 2019-2024 годы, подпрограммы "Развитие социально-культурной сферы" , основного мероприятия подпрограммы "Социальная политика" на 2019-2024 годы</t>
  </si>
  <si>
    <t>Решение Совета депутатов  от 25.11.2011г. № 18-6 (изм. решение от 29.11.2016 г. №24-3)  "Об утверждении Порядка назначения, перерасчета размера и выплаты ежемесячной доплаты к трудовой пенсии выборных лиц, осуществляющих полномочия на постоянной основе в органах местного самоуправления МО «Сейкинское сельское поселение»</t>
  </si>
  <si>
    <t>Резервный фонд местной администрации</t>
  </si>
  <si>
    <t>0111</t>
  </si>
  <si>
    <t>Резервный фонд муниципального образования «Сейкинское сельское поселение»</t>
  </si>
  <si>
    <t>870</t>
  </si>
  <si>
    <t>тыс.рублей</t>
  </si>
  <si>
    <t xml:space="preserve">код   </t>
  </si>
  <si>
    <t>1 01 02000 10 0000 110</t>
  </si>
  <si>
    <t>1 01 02010 10 0000 110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</si>
  <si>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</si>
  <si>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Управление Федеральной налоговой службы России по Республике Алтай</t>
  </si>
  <si>
    <t>1 01 02030 10 0000 110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</si>
  <si>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</si>
  <si>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t>
  </si>
  <si>
    <t>1 06 01000 00 0000 000</t>
  </si>
  <si>
    <t xml:space="preserve">Налог на имущество </t>
  </si>
  <si>
    <t>1 06 01030 01 0000 110</t>
  </si>
  <si>
    <t>Налог на имущество физичиских лиц, взымаемый по ставкам, применяемым к объектам налогооблажения, расположенным в границах сельского поселения</t>
  </si>
  <si>
    <t>1 06 01030 12 1000 110</t>
  </si>
  <si>
    <t>Налог на имущество физичиских лиц, взымаемый по ставкам, применяемым к объектам налогооблажения, расположенным в границах сельского поселения (пени по соответствующим платежам)</t>
  </si>
  <si>
    <t>1 06 06033 10 000 110</t>
  </si>
  <si>
    <t>Земельный налог с организаций, обладающих земельным участком, расположенным в границах сельских поселений</t>
  </si>
  <si>
    <t>1 06 06043 10 000 110</t>
  </si>
  <si>
    <t>Земельный налог с физических лиц, обладающих земельным участком, расположенным в границах сельских поселений</t>
  </si>
  <si>
    <t>ИТОГО НЕНАЛОГОВЫХ ДОХОДОВ</t>
  </si>
  <si>
    <t>ИТОГО НЕНАЛОГОВЫХ ДОХОДОВ без невыясненных поступлений</t>
  </si>
  <si>
    <t>БЕЗВОЗМЕЗДНЫЕ ПОСТУПЛЕНИЯ</t>
  </si>
  <si>
    <t xml:space="preserve">БЕЗВОЗМЕЗДНЫЕ ПОСТУПЛЕНИЯ ОТ ДРУГИХ БЮДЖЕТОВ БЮДЖЕТНОЙ СИСТЕМЫ РОССИЙСКОЙ ФЕДЕРАЦИИ
</t>
  </si>
  <si>
    <t>Дотации бюджетам бюджетной системы Российской Федерации</t>
  </si>
  <si>
    <t xml:space="preserve">Дотации бюджетам сельских поселений на выравнивание бюджетной обеспеченности
</t>
  </si>
  <si>
    <t xml:space="preserve">Министерство финансов Республики Алтай </t>
  </si>
  <si>
    <t>Субвенции  бюджетам бюджетной системы Российской Федерации</t>
  </si>
  <si>
    <t>ДОХОДЫ БЕЗ УЧЕТА БЕЗВОЗМЕЗДНЫХ ПОСТУПЛЕНИЙ ОТ ДРУГИХ БЮДЖЕТОВ БЮДЖЕТНОЙ СИСТЕМЫ РОССИЙСКОЙ ФЕДЕРАЦИИ</t>
  </si>
  <si>
    <t>Руководитель</t>
  </si>
  <si>
    <t xml:space="preserve">               </t>
  </si>
  <si>
    <t>(уполномоченное лицо)</t>
  </si>
  <si>
    <t xml:space="preserve"> (должность)</t>
  </si>
  <si>
    <t>(ФИО)</t>
  </si>
  <si>
    <t>Исполнитель</t>
  </si>
  <si>
    <t>Главный бухгалтер</t>
  </si>
  <si>
    <t>(телефон)</t>
  </si>
  <si>
    <t>Наименование главного администратора (администратора) доходов Сейкинского селського поселения</t>
  </si>
  <si>
    <t>Показатели прогноза доходов Сейкинского сельского поселения</t>
  </si>
  <si>
    <t>1 08 04020 01 4000 110</t>
  </si>
  <si>
    <t>Государственная пошлина за совершение нотариальных действий должностными лицами органов местного самоуправления</t>
  </si>
  <si>
    <t>8 (38822) 26-4-09</t>
  </si>
  <si>
    <t>Показатели прогноза доходов в текущем финансовом году в соответствии с решением о метном бюджете Сейкинского сельского поселения</t>
  </si>
  <si>
    <t>МО "Сейкинское сельское поселение"</t>
  </si>
  <si>
    <t>4-1</t>
  </si>
  <si>
    <t>Просверикова С.А.</t>
  </si>
  <si>
    <t>Закупка энергетических ресурсов</t>
  </si>
  <si>
    <t>247</t>
  </si>
  <si>
    <t>999000000</t>
  </si>
  <si>
    <t>Сельская администрация муниципального образования "Сейкинское сельское поселение"</t>
  </si>
  <si>
    <t>995Ш000510</t>
  </si>
  <si>
    <t>Прочие безвозмездные поступления в бюджеты сельских поселений</t>
  </si>
  <si>
    <t>2 02 25555 10 0000 150</t>
  </si>
  <si>
    <t>2 02 29999 10 0000 150</t>
  </si>
  <si>
    <t>2 07 05030 10 0000 150</t>
  </si>
  <si>
    <t>МП "Комплексное развитие территории сельского поселения муниципального образования "Сейкинское сельское поселение" на 2019-2024 годы"</t>
  </si>
  <si>
    <t>Сумма на 2024</t>
  </si>
  <si>
    <t>на 2024 год</t>
  </si>
  <si>
    <t>2 02 30000 00 0000 150</t>
  </si>
  <si>
    <t>2 02 40000 00 0000 150</t>
  </si>
  <si>
    <t>Субсидии бюджетам на софинансирование расходных обязательств субъектов Российской Федерации</t>
  </si>
  <si>
    <t>2 02 00000 00 0000 150</t>
  </si>
  <si>
    <t>011F255550</t>
  </si>
  <si>
    <t>Распределение бюджетных ассигнований на реализацию МП "Комплексное развитие территории муниципального образования "Сейкинское сельское поселение" на 2020-2025 годы" , МП "Формирование современной городской среды на территории муниципального образования "Сейкинское сельское поселение" на 2019-2023 годы"</t>
  </si>
  <si>
    <t>48</t>
  </si>
  <si>
    <t>49</t>
  </si>
  <si>
    <t>50</t>
  </si>
  <si>
    <t>51</t>
  </si>
  <si>
    <t>52</t>
  </si>
  <si>
    <t>53</t>
  </si>
  <si>
    <t>54</t>
  </si>
  <si>
    <t>55</t>
  </si>
  <si>
    <t>56</t>
  </si>
  <si>
    <t>57</t>
  </si>
  <si>
    <t>58</t>
  </si>
  <si>
    <t>59</t>
  </si>
  <si>
    <t>60</t>
  </si>
  <si>
    <t>61</t>
  </si>
  <si>
    <t>62</t>
  </si>
  <si>
    <t>63</t>
  </si>
  <si>
    <t>64</t>
  </si>
  <si>
    <t>65</t>
  </si>
  <si>
    <t>66</t>
  </si>
  <si>
    <t>67</t>
  </si>
  <si>
    <t>68</t>
  </si>
  <si>
    <t>69</t>
  </si>
  <si>
    <t>Проведение мероприятий по приведению оплаты труда отдельных категорий граждан в соответствии с Федеральным законодательством и законодательством Республики Алтай</t>
  </si>
  <si>
    <t>2 02 16001 10 0000 150</t>
  </si>
  <si>
    <t>2 02 45784 10 0000 150</t>
  </si>
  <si>
    <t>2 02 30024 10 0000 150</t>
  </si>
  <si>
    <t>Субвенции бюджетам сельских поселений на выполнение передаваемых полномочий субъектов Российской Федерации</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</si>
  <si>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</si>
  <si>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2 02  16001 10 0000 150</t>
  </si>
  <si>
    <t>Дотация бюджетам сельских поселений на выравнивание бюджетной обеспеченности из бюджетов муниципальных районов</t>
  </si>
  <si>
    <t>Межбюджетные трансферты,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</si>
  <si>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Выполнение передаваемых полномочий субъектов Российской Федерации </t>
  </si>
  <si>
    <t>0113</t>
  </si>
  <si>
    <t>13</t>
  </si>
  <si>
    <t>Субвенции на осуществление государственных полномочий Республики Алтай в обласи законодательства об административных правонарушениях</t>
  </si>
  <si>
    <t>1110245300</t>
  </si>
  <si>
    <t xml:space="preserve">Межбюджетные трансферты,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</si>
  <si>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Субсидии бюджетам на софинансирование расходных обязательств субъектов Российской Федерации, связанных с реализацией муниципальной программы "Формирование современной городской среды на территории муниципального образования "Сейкинское сельское поселение" на 2019-2023 годы"</t>
  </si>
  <si>
    <t>Субсидии бюджетам на софинансирование расходных обязательств субъектов Российской Федерации, связанных с реализацией муниципальной программы "Комплексное развитие территории сельского поселения муниципального образования "Сейкинское сельское поселение" на 2019-2024 годы"</t>
  </si>
  <si>
    <t>Субвенции бюджетам сельских поселений на осуществление первичного воинского учета органами местного самоуправления поселений,муниципальных и городских округов.</t>
  </si>
  <si>
    <t>Проведение мероприятий по приведению оплаты труда отдельных категорий граждан в соответствии с Федеральным зконодательством  и законодательством Республики Алтай</t>
  </si>
  <si>
    <t>Прочие межбюджетные трансферты, прередаваемые сельским поселениям</t>
  </si>
  <si>
    <t>0309</t>
  </si>
  <si>
    <t>0412</t>
  </si>
  <si>
    <t>Исполнение судебных решений, актов</t>
  </si>
  <si>
    <t>Обеспечение пожарной безопасности</t>
  </si>
  <si>
    <t>0114000110</t>
  </si>
  <si>
    <t>011204580Д</t>
  </si>
  <si>
    <t>12</t>
  </si>
  <si>
    <t>Основное мероприятие "Исполнение судебных решений, актов" в рамках МП "Комплексное развитие территории муниципального образования "Сейкинское сельское поселение"</t>
  </si>
  <si>
    <t>Исполнение судебных актов Российской Федерации и мировых соглашений по возмещению причиненного вреда</t>
  </si>
  <si>
    <t>994ИЛ00410</t>
  </si>
  <si>
    <t>831</t>
  </si>
  <si>
    <t>Уплата иных платежей</t>
  </si>
  <si>
    <t>0113005013</t>
  </si>
  <si>
    <t>Коммунальное хозяйство; расходы по содержанию (мест) площадок накопления ТКО</t>
  </si>
  <si>
    <t>Благоустройство, повышение уровня благоустройства территорий</t>
  </si>
  <si>
    <t>Финансирование мероприятий по благоустройству территорий сельских населенных пунктов</t>
  </si>
  <si>
    <t xml:space="preserve">Прочая закупка товаров, работ и услуг </t>
  </si>
  <si>
    <t>0113045806</t>
  </si>
  <si>
    <t>01134S0200</t>
  </si>
  <si>
    <t>Подпрограмма "Развитие социально-культурной сферы", "Культура"</t>
  </si>
  <si>
    <t>992А0S9600</t>
  </si>
  <si>
    <t>Обеспечение информатизации бюджетного процесса в муниципальных образованиях в Республике Алтай</t>
  </si>
  <si>
    <t>18</t>
  </si>
  <si>
    <t>17</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</si>
  <si>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</si>
  <si>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</si>
  <si>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</si>
  <si>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</si>
  <si>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</si>
  <si>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</si>
  <si>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</si>
  <si>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</si>
  <si>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</si>
  <si>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</si>
  <si>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</si>
  <si>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</si>
  <si>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</si>
  <si>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</si>
  <si>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</si>
  <si>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</si>
  <si>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</si>
  <si>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</si>
  <si>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</si>
  <si>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</si>
  <si>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</si>
  <si>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</si>
  <si>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</si>
  <si>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</si>
  <si>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</si>
  <si>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</si>
  <si>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</si>
  <si>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</si>
  <si>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</si>
  <si>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70</t>
  </si>
  <si>
    <t>71</t>
  </si>
  <si>
    <t>72</t>
  </si>
  <si>
    <t>73</t>
  </si>
  <si>
    <t>74</t>
  </si>
  <si>
    <t>75</t>
  </si>
  <si>
    <t>76</t>
  </si>
  <si>
    <t>77</t>
  </si>
  <si>
    <t>МП "Комплексное развитие территории муниципального образования "Сейкинское сельское поселение" на 2019-2024 годы</t>
  </si>
  <si>
    <t>Коммунальное хозяйство, расходы по содержанию (мест) площадок накопления ТКО</t>
  </si>
  <si>
    <t>Основное мероприятие "Благоустройство территорий в рамках реализации проекта "Инициативы граждан", мероприятие "Благоустройство детской площадки по ул. Школьная, 58 в с. Сейка Чойского района Республики Алтай"</t>
  </si>
  <si>
    <t xml:space="preserve">МП "Формирование современной городской среды на территории муниципального образования "Сейкинское сельское поселение" на 2019-2023 годы, "Устройство стадиона в с. Сейка Чойского района Республики Алтай" </t>
  </si>
  <si>
    <t>Прочие межбюджетные трансферты, передаваемые сельским поселениям</t>
  </si>
  <si>
    <t>2 02 29999 10 0000 151</t>
  </si>
  <si>
    <t>Выполнение передаваемых полномочий субъектов Российской Федерации</t>
  </si>
  <si>
    <t>Сумма на 2025</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</si>
  <si>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</si>
  <si>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11102453000</t>
  </si>
  <si>
    <t>0114000000</t>
  </si>
  <si>
    <t xml:space="preserve"> Сумма на 2025 год </t>
  </si>
  <si>
    <t>на 2025 год</t>
  </si>
  <si>
    <t>0115001701</t>
  </si>
  <si>
    <t>Гражданская оборона</t>
  </si>
  <si>
    <t>Мероприяия по противодействию экстремизму и профилактике терроризма на территории муниципального образования Сейкинское сельское поселение</t>
  </si>
  <si>
    <t>Основное мероприятие  "Социальная политика "</t>
  </si>
  <si>
    <t>Основное мероприятие  "Физическая культура "</t>
  </si>
  <si>
    <t>78</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</si>
  <si>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внешнего муниципального финансового контроля</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</si>
  <si>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муниципального земельного контроля за использованием земель, расположенных на территории муниципального образования "Сейкинское сельское поселение"</t>
  </si>
  <si>
    <r>
      <t>Объем поступлений доходов в бюджет муниципального образования                                                                                   "</t>
    </r>
    <r>
      <rPr>
        <b/>
        <u/>
        <sz val="14"/>
        <rFont val="Times New Roman"/>
        <family val="1"/>
        <charset val="204"/>
      </rPr>
      <t>Сейкинского сельского поселения</t>
    </r>
    <r>
      <rPr>
        <b/>
        <sz val="14"/>
        <rFont val="Times New Roman"/>
        <family val="1"/>
        <charset val="204"/>
      </rPr>
      <t>"     в 2024 году</t>
    </r>
  </si>
  <si>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"Сейкинского сельского поселения) на 2024год</t>
  </si>
  <si>
    <t>Распределение
бюджетных ассигнований по разделам, подразделам классификации расходов бюджета муниципального образования                            "Сейкинского сельского поселения"   на 2024 год</t>
  </si>
  <si>
    <t>00000000000</t>
  </si>
  <si>
    <t xml:space="preserve">Сумма на 2025 год </t>
  </si>
  <si>
    <t>Сумма на 2026 год</t>
  </si>
  <si>
    <t>Приложение 1
к решению «О бюджете 
муниципального образования "Сейкинское сельское поселение"
на 2024 год и на плановый 
период 2025 и 2026 годов»</t>
  </si>
  <si>
    <t>Источники финансирования дефицита  бюджета муниципального образования "Сейкинское сельское поселение" на 2024 год</t>
  </si>
  <si>
    <t>Приложение 2
к решению «О бюджете 
муниципального образования "Сейкинское сельское поселение"
на 2024 год и на плановый 
период 2025 и 2026 годов»</t>
  </si>
  <si>
    <t>Источники финансирования дефицита  бюджета муниципального образования  "Сейкинское сельское поселение"               на 2025-2026 годы</t>
  </si>
  <si>
    <t xml:space="preserve">2025 год </t>
  </si>
  <si>
    <t>2026 год</t>
  </si>
  <si>
    <t>Приложение 6
к решению «О бюджете 
муниципального образования "Сейкинского сельского поселения"
на 2024 год и на плановый 
период 2025 и 2026 годов»</t>
  </si>
  <si>
    <r>
      <t>Объем поступлений доходов в бюджет муниципального образования                                                                                                        "</t>
    </r>
    <r>
      <rPr>
        <b/>
        <u/>
        <sz val="14"/>
        <rFont val="Times New Roman"/>
        <family val="1"/>
        <charset val="204"/>
      </rPr>
      <t>Сейкинского сельского поселения"</t>
    </r>
    <r>
      <rPr>
        <b/>
        <sz val="14"/>
        <rFont val="Times New Roman"/>
        <family val="1"/>
        <charset val="204"/>
      </rPr>
      <t xml:space="preserve"> в 2025-2026 годах</t>
    </r>
  </si>
  <si>
    <t>Приложение 8
к решению «О бюджете 
муниципального образования "Сейкинского сельского поселения"
на 2024 год и на плановый 
период 2025 и 2026 годов»</t>
  </si>
  <si>
    <t>Распределение
бюджетных ассигнований по разделам, подразделам классификации расходов бюджета муниципального образования "Сейкинского сельского поселения"  на 2025-2026 годы</t>
  </si>
  <si>
    <t>120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</si>
  <si>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"Сейкинского сельского поселения"  на 2025 и 2026 год</t>
  </si>
  <si>
    <t>Сумма на 2026</t>
  </si>
  <si>
    <t>Ведомственная структура расходов бюджета муниципального образования "Сейкинское сельское поселение "  на 2024 год</t>
  </si>
  <si>
    <t>Ведомственная структура расходов бюджета муниципального образования "Сейкинское сельское поселение "  на 2025 и 2026 год</t>
  </si>
  <si>
    <t>Иные межбюджетные трансферты,  выделяемые из бюджета МО "Сейкинское сельское поселение",
на финансирование расходов, связанных с передачей полномочий органам местного самоуправления муниципальному образованию "Чойский  район" на 2024-2026 годы</t>
  </si>
  <si>
    <t xml:space="preserve">Сумма на 2024 г. </t>
  </si>
  <si>
    <t xml:space="preserve">Сумма с учетом изменений на 2025 г. </t>
  </si>
  <si>
    <t xml:space="preserve">Сумма на 2026 г. </t>
  </si>
  <si>
    <t>Приложение 14
к решению «О бюджете 
муниципального образования "Сейкинского сельского поселения"
на 2024 год и на плановый 
период 2025 и 2026 годов»</t>
  </si>
  <si>
    <t>Приложение 15
к решению «О бюджете 
муниципального образования "Сейкинского сельского поселения"
на 2024 год и на плановый 
период 2025 и 2026 годов»</t>
  </si>
  <si>
    <t>Распределение бюджетных ассигнований на реализацию муниципальной программы "Комплексное развитие территории муниципального образования "Сейкинское сельское поселение" на 2025-2026 год</t>
  </si>
  <si>
    <t>Объем бюджетных ассигнований бюджета муниципального образования"Сейкинское сельское поселение" на исполнение публичных нормативных обязательств на 2024-2026 гг</t>
  </si>
  <si>
    <t xml:space="preserve">Сумма на 2024 год </t>
  </si>
  <si>
    <t xml:space="preserve"> Сумма на 2026 год </t>
  </si>
  <si>
    <t>Реестр источников доходов  муниципального образования "Сейкинское сельское поселение"на 2024 год и плановый период 2025 и 2026 годов</t>
  </si>
  <si>
    <t>на 2026 год</t>
  </si>
  <si>
    <t xml:space="preserve">Исполняющий обязанности Главы администрации </t>
  </si>
  <si>
    <t>Орехова С.В.</t>
  </si>
  <si>
    <t>Приложение 3
к решению «О бюджете 
муниципального образования "Сейкинского сельского поселения "
на 2024 год и на плановый 
период 2025 и 2026 годов»</t>
  </si>
  <si>
    <t>Приложение 4
к решению «О бюджете 
муниципального образования "Сейкинского сельского поселения"
на 2024 год и на плановый 
период 2025 и 2026 годов»</t>
  </si>
  <si>
    <t xml:space="preserve"> Приложение  5
к решению «О бюджете 
муниципального образования "Сейкинского сельского поселения"
на 2024 год и на плановый 
период 2025 и 2026 годов»</t>
  </si>
  <si>
    <t>Приложение 7
к решению «О бюджете 
муниципального образования "Сейкинского сельского поселения"
на 2024 год и на плановый 
период 2025 и 2026 годов»</t>
  </si>
  <si>
    <t>Приложение 9
к решению «О бюджете 
муниципального образования "Сейкинское сельское поселение "
на 2024 год и на плановый 
период 2025 и 2026 годов»</t>
  </si>
  <si>
    <t>Приложение 10
к решению «О бюджете 
муниципального образования "Сейкинское сельское поселение "
на 2024 год и на плановый 
период 2025 и 2026 годов»</t>
  </si>
  <si>
    <t>Приложение 11
к решению «О бюджете 
муниципального образования "Сейкинское сельское поселение"
на 2024 год и на плановый 
период 2025 и 2026 годов»</t>
  </si>
  <si>
    <t>Приложение 12
к решению «О бюджете 
муниципального образования "Сейкинского сельского поселения"
на 2024 год и на плановый 
период 2025 и 2026 годов»</t>
  </si>
  <si>
    <t>Приложение 13
к решению «О бюджете 
муниципального образования "Сейкинского сельского поселения"
на 2024 год и на плановый 
период 2025 и 2026 годов»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</si>
  <si>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</si>
  <si>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Администрация Сейкинского сельского поселения</t>
  </si>
  <si>
    <t>1 17 01050 10 0000 180</t>
  </si>
  <si>
    <t>Невыясненные поступления, зачисляемые в бюджеты сельских поселений</t>
  </si>
  <si>
    <t>1 16 02020 02 0000 140</t>
  </si>
  <si>
    <t xml:space="preserve"> (подпись)</t>
  </si>
  <si>
    <t>(подпись)</t>
  </si>
  <si>
    <t>Показатели кассовых поступлений в текущем финансовом году                                (по состоянию на "01" декабря 2023 года)</t>
  </si>
  <si>
    <t>Сумма  на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</si>
</sst>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р_._-;\-* #,##0_р_._-;_-* &quot;-&quot;_р_._-;_-@_-"/>
    <numFmt numFmtId="165" formatCode="_-* #,##0.00_р_._-;\-* #,##0.00_р_._-;_-* &quot;-&quot;??_р_._-;_-@_-"/>
    <numFmt numFmtId="166" formatCode="0.0"/>
    <numFmt numFmtId="167" formatCode="_-* #,##0.0_р_._-;\-* #,##0.0_р_._-;_-* &quot;-&quot;??_р_._-;_-@_-"/>
    <numFmt numFmtId="168" formatCode="#,##0.0"/>
    <numFmt numFmtId="169" formatCode="_-* #,##0.0\ _₽_-;\-* #,##0.0\ _₽_-;_-* &quot;-&quot;?\ _₽_-;_-@_-"/>
    <numFmt numFmtId="170" formatCode="dd/mm/yy;@"/>
    <numFmt numFmtId="171" formatCode="0.00000"/>
    <numFmt numFmtId="172" formatCode="0.000000"/>
    <numFmt numFmtId="173" formatCode="0.000"/>
    <numFmt numFmtId="174" formatCode="#,##0.00000"/>
  </numFmts>
  <fonts count="70"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2"/>
      <name val="Times New Roman"/>
      <family val="1"/>
      <charset val="204"/>
    </font>
    <font>
      <b/>
      <sz val="12"/>
      <name val="Times New Roman"/>
      <family val="1"/>
      <charset val="204"/>
    </font>
    <font>
      <sz val="12"/>
      <color indexed="8"/>
      <name val="Times New Roman"/>
      <family val="1"/>
      <charset val="204"/>
    </font>
    <font>
      <sz val="14"/>
      <name val="Times New Roman"/>
      <family val="1"/>
      <charset val="204"/>
    </font>
    <font>
      <b/>
      <sz val="14"/>
      <name val="Times New Roman"/>
      <family val="1"/>
      <charset val="204"/>
    </font>
    <font>
      <sz val="10"/>
      <name val="Times New Roman"/>
      <family val="1"/>
      <charset val="204"/>
    </font>
    <font>
      <sz val="12"/>
      <name val="Arial Cyr"/>
      <charset val="204"/>
    </font>
    <font>
      <b/>
      <sz val="10"/>
      <name val="Times New Roman"/>
      <family val="1"/>
      <charset val="204"/>
    </font>
    <font>
      <sz val="8"/>
      <name val="Times New Roman"/>
      <family val="1"/>
      <charset val="204"/>
    </font>
    <font>
      <b/>
      <sz val="12"/>
      <name val="Arial Cyr"/>
      <charset val="204"/>
    </font>
    <font>
      <sz val="10"/>
      <color indexed="8"/>
      <name val="Times New Roman"/>
      <family val="1"/>
      <charset val="204"/>
    </font>
    <font>
      <sz val="9"/>
      <name val="Times New Roman"/>
      <family val="1"/>
      <charset val="204"/>
    </font>
    <font>
      <sz val="10"/>
      <color indexed="8"/>
      <name val="Arial Cyr"/>
      <charset val="204"/>
    </font>
    <font>
      <sz val="8"/>
      <color indexed="8"/>
      <name val="Times New Roman"/>
      <family val="1"/>
      <charset val="204"/>
    </font>
    <font>
      <b/>
      <sz val="10"/>
      <color indexed="8"/>
      <name val="Arial Cyr"/>
      <charset val="204"/>
    </font>
    <font>
      <b/>
      <i/>
      <sz val="10"/>
      <color indexed="8"/>
      <name val="Arial Cyr"/>
      <charset val="204"/>
    </font>
    <font>
      <i/>
      <sz val="10"/>
      <color indexed="8"/>
      <name val="Arial Cyr"/>
      <charset val="204"/>
    </font>
    <font>
      <sz val="10"/>
      <name val="Arial"/>
      <family val="2"/>
      <charset val="204"/>
    </font>
    <font>
      <sz val="10"/>
      <name val="MS Sans Serif"/>
      <family val="2"/>
      <charset val="204"/>
    </font>
    <font>
      <sz val="10"/>
      <color theme="1"/>
      <name val="Arial Cyr"/>
      <family val="2"/>
      <charset val="204"/>
    </font>
    <font>
      <sz val="14"/>
      <name val="Arial Cyr"/>
      <charset val="204"/>
    </font>
    <font>
      <sz val="14"/>
      <color indexed="8"/>
      <name val="Times New Roman"/>
      <family val="1"/>
      <charset val="204"/>
    </font>
    <font>
      <i/>
      <sz val="14"/>
      <name val="Times New Roman"/>
      <family val="1"/>
      <charset val="204"/>
    </font>
    <font>
      <sz val="11"/>
      <name val="Times New Roman"/>
      <family val="1"/>
      <charset val="204"/>
    </font>
    <font>
      <i/>
      <sz val="14"/>
      <color rgb="FFFF0000"/>
      <name val="Times New Roman"/>
      <family val="1"/>
      <charset val="204"/>
    </font>
    <font>
      <b/>
      <sz val="14"/>
      <color indexed="10"/>
      <name val="Times New Roman"/>
      <family val="1"/>
      <charset val="204"/>
    </font>
    <font>
      <sz val="14"/>
      <color indexed="10"/>
      <name val="Times New Roman"/>
      <family val="1"/>
      <charset val="204"/>
    </font>
    <font>
      <i/>
      <sz val="14"/>
      <name val="Arial Cyr"/>
      <charset val="204"/>
    </font>
    <font>
      <b/>
      <sz val="14"/>
      <name val="Arial Cyr"/>
      <charset val="204"/>
    </font>
    <font>
      <b/>
      <i/>
      <sz val="14"/>
      <name val="Arial Cyr"/>
      <charset val="204"/>
    </font>
    <font>
      <b/>
      <u/>
      <sz val="14"/>
      <name val="Times New Roman"/>
      <family val="1"/>
      <charset val="204"/>
    </font>
    <font>
      <b/>
      <sz val="8"/>
      <name val="Times New Roman"/>
      <family val="1"/>
      <charset val="204"/>
    </font>
    <font>
      <b/>
      <sz val="9"/>
      <name val="Times New Roman"/>
      <family val="1"/>
      <charset val="204"/>
    </font>
    <font>
      <sz val="14"/>
      <color theme="1"/>
      <name val="Times New Roman"/>
      <family val="1"/>
      <charset val="204"/>
    </font>
    <font>
      <b/>
      <sz val="9"/>
      <color indexed="8"/>
      <name val="Times New Roman"/>
      <family val="1"/>
      <charset val="204"/>
    </font>
    <font>
      <b/>
      <sz val="8"/>
      <color indexed="8"/>
      <name val="Times New Roman"/>
      <family val="1"/>
      <charset val="204"/>
    </font>
    <font>
      <b/>
      <sz val="11"/>
      <name val="Times New Roman"/>
      <family val="1"/>
      <charset val="204"/>
    </font>
    <font>
      <sz val="8"/>
      <color rgb="FF000000"/>
      <name val="Arial Cyr"/>
    </font>
    <font>
      <sz val="10"/>
      <color rgb="FF000000"/>
      <name val="Times New Roman"/>
      <family val="1"/>
      <charset val="204"/>
    </font>
    <font>
      <sz val="11"/>
      <color rgb="FF000000"/>
      <name val="Times New Roman"/>
      <family val="1"/>
      <charset val="204"/>
    </font>
    <font>
      <sz val="11"/>
      <color indexed="8"/>
      <name val="Times New Roman"/>
      <family val="1"/>
      <charset val="204"/>
    </font>
    <font>
      <b/>
      <sz val="14"/>
      <color theme="1"/>
      <name val="Times New Roman"/>
      <family val="1"/>
      <charset val="204"/>
    </font>
    <font>
      <sz val="14"/>
      <color theme="1"/>
      <name val="Calibri"/>
      <family val="2"/>
      <charset val="204"/>
      <scheme val="minor"/>
    </font>
    <font>
      <sz val="14"/>
      <color rgb="FF000000"/>
      <name val="Times New Roman"/>
      <family val="1"/>
      <charset val="204"/>
    </font>
    <font>
      <b/>
      <sz val="14"/>
      <color indexed="8"/>
      <name val="Times New Roman"/>
      <family val="1"/>
      <charset val="204"/>
    </font>
    <font>
      <sz val="10"/>
      <color theme="0"/>
      <name val="Arial Cyr"/>
      <charset val="204"/>
    </font>
    <font>
      <sz val="18"/>
      <name val="Arial Cyr"/>
      <charset val="204"/>
    </font>
    <font>
      <sz val="22"/>
      <color indexed="8"/>
      <name val="Times New Roman"/>
      <family val="1"/>
      <charset val="204"/>
    </font>
    <font>
      <sz val="22"/>
      <name val="Times New Roman"/>
      <family val="1"/>
      <charset val="204"/>
    </font>
    <font>
      <sz val="22"/>
      <name val="Arial Cyr"/>
      <charset val="204"/>
    </font>
    <font>
      <b/>
      <sz val="22"/>
      <name val="Times New Roman"/>
      <family val="1"/>
      <charset val="204"/>
    </font>
    <font>
      <b/>
      <u/>
      <sz val="22"/>
      <name val="Times New Roman"/>
      <family val="1"/>
      <charset val="204"/>
    </font>
    <font>
      <sz val="22"/>
      <name val="Calibri"/>
      <family val="2"/>
      <charset val="204"/>
    </font>
    <font>
      <b/>
      <u/>
      <sz val="22"/>
      <name val="Calibri"/>
      <family val="2"/>
    </font>
    <font>
      <sz val="22"/>
      <color indexed="8"/>
      <name val="Calibri"/>
      <family val="2"/>
      <charset val="204"/>
    </font>
    <font>
      <b/>
      <sz val="22"/>
      <color indexed="8"/>
      <name val="Times New Roman"/>
      <family val="1"/>
      <charset val="204"/>
    </font>
    <font>
      <b/>
      <i/>
      <sz val="22"/>
      <color indexed="8"/>
      <name val="Times New Roman"/>
      <family val="1"/>
      <charset val="204"/>
    </font>
    <font>
      <b/>
      <i/>
      <sz val="22"/>
      <name val="Times New Roman"/>
      <family val="1"/>
      <charset val="204"/>
    </font>
    <font>
      <i/>
      <sz val="22"/>
      <name val="Times New Roman"/>
      <family val="1"/>
      <charset val="204"/>
    </font>
    <font>
      <b/>
      <sz val="22"/>
      <color indexed="8"/>
      <name val="Calibri"/>
      <family val="2"/>
      <charset val="204"/>
    </font>
    <font>
      <u/>
      <sz val="22"/>
      <name val="Times New Roman"/>
      <family val="1"/>
      <charset val="204"/>
    </font>
    <font>
      <b/>
      <sz val="12"/>
      <color indexed="8"/>
      <name val="Arial Cyr"/>
      <charset val="204"/>
    </font>
    <font>
      <sz val="12"/>
      <color indexed="8"/>
      <name val="Arial Cyr"/>
      <charset val="204"/>
    </font>
    <font>
      <b/>
      <i/>
      <sz val="12"/>
      <name val="Arial Cyr"/>
      <charset val="204"/>
    </font>
    <font>
      <i/>
      <sz val="12"/>
      <name val="Arial Cyr"/>
      <charset val="204"/>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indexed="27"/>
        <bgColor indexed="9"/>
      </patternFill>
    </fill>
    <fill>
      <patternFill patternType="solid">
        <fgColor indexed="27"/>
        <bgColor indexed="64"/>
      </patternFill>
    </fill>
    <fill>
      <patternFill patternType="solid">
        <fgColor indexed="44"/>
        <bgColor indexed="9"/>
      </patternFill>
    </fill>
    <fill>
      <patternFill patternType="solid">
        <fgColor indexed="44"/>
        <bgColor indexed="64"/>
      </patternFill>
    </fill>
    <fill>
      <patternFill patternType="solid">
        <fgColor indexed="65"/>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medium">
        <color rgb="FF000000"/>
      </right>
      <top/>
      <bottom style="hair">
        <color rgb="FF000000"/>
      </bottom>
      <diagonal/>
    </border>
    <border>
      <left style="thin">
        <color indexed="64"/>
      </left>
      <right style="thin">
        <color indexed="64"/>
      </right>
      <top/>
      <bottom/>
      <diagonal/>
    </border>
    <border>
      <left/>
      <right/>
      <top style="thin">
        <color indexed="64"/>
      </top>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2" fillId="0" borderId="0" applyNumberFormat="0" applyFont="0" applyFill="0" applyBorder="0" applyAlignment="0" applyProtection="0">
      <alignment vertical="top"/>
    </xf>
    <xf numFmtId="0" fontId="23" fillId="0" borderId="0">
      <alignment vertical="top"/>
    </xf>
    <xf numFmtId="0" fontId="2" fillId="0" borderId="0"/>
    <xf numFmtId="0" fontId="3" fillId="0" borderId="0"/>
    <xf numFmtId="165" fontId="2" fillId="0" borderId="0" applyFont="0" applyFill="0" applyBorder="0" applyAlignment="0" applyProtection="0"/>
    <xf numFmtId="165" fontId="24" fillId="0" borderId="0" applyFont="0" applyFill="0" applyBorder="0" applyAlignment="0" applyProtection="0"/>
    <xf numFmtId="49" fontId="42" fillId="0" borderId="17">
      <alignment horizontal="center" vertical="center"/>
    </xf>
    <xf numFmtId="0" fontId="42" fillId="0" borderId="18">
      <alignment horizontal="left" wrapText="1"/>
    </xf>
    <xf numFmtId="0" fontId="22" fillId="0" borderId="0"/>
  </cellStyleXfs>
  <cellXfs count="457">
    <xf numFmtId="0" fontId="0" fillId="0" borderId="0" xfId="0"/>
    <xf numFmtId="0" fontId="5" fillId="0" borderId="0" xfId="0" applyFont="1" applyFill="1"/>
    <xf numFmtId="165" fontId="5" fillId="0" borderId="0" xfId="1" applyFont="1" applyFill="1"/>
    <xf numFmtId="0" fontId="5" fillId="0" borderId="0" xfId="0" applyFont="1" applyFill="1" applyBorder="1" applyAlignment="1">
      <alignment horizontal="center" wrapText="1"/>
    </xf>
    <xf numFmtId="165" fontId="5" fillId="0" borderId="0" xfId="1" applyFont="1" applyFill="1" applyBorder="1" applyAlignment="1">
      <alignment horizontal="center" wrapText="1"/>
    </xf>
    <xf numFmtId="0" fontId="6" fillId="0" borderId="0" xfId="0" applyFont="1" applyFill="1" applyBorder="1" applyAlignment="1">
      <alignment horizontal="center" wrapText="1"/>
    </xf>
    <xf numFmtId="165" fontId="6" fillId="0" borderId="0" xfId="1" applyFont="1" applyFill="1" applyBorder="1" applyAlignment="1">
      <alignment horizontal="center" wrapText="1"/>
    </xf>
    <xf numFmtId="0" fontId="5" fillId="0" borderId="0" xfId="0" applyFont="1" applyFill="1" applyBorder="1"/>
    <xf numFmtId="165" fontId="5" fillId="0" borderId="0" xfId="1" applyFont="1" applyFill="1" applyBorder="1"/>
    <xf numFmtId="0" fontId="0" fillId="0" borderId="0" xfId="0" applyAlignment="1"/>
    <xf numFmtId="0" fontId="5" fillId="0" borderId="0" xfId="0" applyFont="1" applyFill="1" applyAlignment="1">
      <alignment horizontal="right" vertical="top" wrapText="1"/>
    </xf>
    <xf numFmtId="0" fontId="6" fillId="0" borderId="0" xfId="0" applyFont="1" applyFill="1" applyAlignment="1">
      <alignment horizontal="center" wrapText="1"/>
    </xf>
    <xf numFmtId="0" fontId="5" fillId="0" borderId="0" xfId="0" applyFont="1" applyFill="1" applyAlignment="1">
      <alignment horizontal="right"/>
    </xf>
    <xf numFmtId="0" fontId="8" fillId="0" borderId="0" xfId="0" applyFont="1" applyFill="1"/>
    <xf numFmtId="0" fontId="10" fillId="0" borderId="0" xfId="0" applyFont="1"/>
    <xf numFmtId="0" fontId="10" fillId="0" borderId="0" xfId="0" applyFont="1" applyAlignment="1">
      <alignment horizontal="center"/>
    </xf>
    <xf numFmtId="0" fontId="10" fillId="0" borderId="0" xfId="0" applyFont="1" applyAlignment="1">
      <alignment horizontal="center" vertical="center" wrapText="1"/>
    </xf>
    <xf numFmtId="0" fontId="12" fillId="0" borderId="0" xfId="0" applyFont="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0" xfId="0" applyFont="1"/>
    <xf numFmtId="0" fontId="0" fillId="0" borderId="0" xfId="0" applyAlignment="1">
      <alignment horizontal="center" vertical="center" wrapText="1"/>
    </xf>
    <xf numFmtId="0" fontId="3" fillId="0" borderId="0" xfId="0" applyFont="1" applyAlignment="1"/>
    <xf numFmtId="0" fontId="0" fillId="0" borderId="0" xfId="0" applyAlignment="1">
      <alignment horizontal="right" vertical="justify"/>
    </xf>
    <xf numFmtId="0" fontId="3" fillId="0" borderId="0" xfId="0" applyFont="1" applyAlignment="1">
      <alignment horizontal="left" vertical="justify"/>
    </xf>
    <xf numFmtId="0" fontId="10" fillId="0" borderId="0" xfId="0" applyFont="1" applyFill="1" applyBorder="1" applyAlignment="1">
      <alignment horizontal="left" vertical="justify" wrapText="1"/>
    </xf>
    <xf numFmtId="0" fontId="10" fillId="0" borderId="0" xfId="0" applyFont="1" applyAlignment="1">
      <alignment horizontal="left" vertical="center" wrapText="1"/>
    </xf>
    <xf numFmtId="0" fontId="0" fillId="0" borderId="0" xfId="0" applyAlignment="1">
      <alignment horizontal="justify" vertical="center" wrapText="1"/>
    </xf>
    <xf numFmtId="0" fontId="10" fillId="0" borderId="0" xfId="0" applyFont="1" applyAlignment="1">
      <alignment wrapText="1"/>
    </xf>
    <xf numFmtId="0" fontId="11" fillId="0" borderId="0" xfId="0" applyFont="1" applyAlignment="1">
      <alignment horizontal="center" vertical="center" wrapText="1"/>
    </xf>
    <xf numFmtId="0" fontId="6" fillId="0" borderId="0" xfId="0" applyFont="1" applyAlignment="1">
      <alignment horizontal="center" vertical="top" wrapText="1"/>
    </xf>
    <xf numFmtId="0" fontId="15" fillId="0" borderId="0" xfId="0" applyFont="1" applyAlignment="1">
      <alignment horizontal="center" vertical="top" wrapText="1"/>
    </xf>
    <xf numFmtId="0" fontId="15" fillId="0" borderId="0" xfId="0" applyFont="1" applyAlignment="1">
      <alignment vertical="top" wrapText="1"/>
    </xf>
    <xf numFmtId="49" fontId="15" fillId="0" borderId="0" xfId="0" applyNumberFormat="1" applyFont="1" applyAlignment="1">
      <alignment horizontal="center" vertical="top" wrapText="1"/>
    </xf>
    <xf numFmtId="0" fontId="17" fillId="0" borderId="0" xfId="0" applyFont="1"/>
    <xf numFmtId="0" fontId="19" fillId="0" borderId="0" xfId="0" applyFont="1"/>
    <xf numFmtId="0" fontId="20" fillId="0" borderId="0" xfId="0" applyFont="1"/>
    <xf numFmtId="0" fontId="21" fillId="0" borderId="0" xfId="0" applyFont="1"/>
    <xf numFmtId="0" fontId="6" fillId="0" borderId="0" xfId="0" applyFont="1" applyAlignment="1">
      <alignment horizontal="center" wrapText="1"/>
    </xf>
    <xf numFmtId="49" fontId="10" fillId="0" borderId="0" xfId="0" applyNumberFormat="1" applyFont="1" applyAlignment="1">
      <alignment horizontal="center"/>
    </xf>
    <xf numFmtId="0" fontId="10" fillId="0" borderId="0" xfId="0" applyFont="1" applyAlignment="1"/>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Alignment="1">
      <alignment horizontal="center" vertical="center" wrapText="1"/>
    </xf>
    <xf numFmtId="0" fontId="25" fillId="0" borderId="0" xfId="0" applyFont="1"/>
    <xf numFmtId="0" fontId="6" fillId="0" borderId="0" xfId="0" applyFont="1" applyFill="1" applyAlignment="1">
      <alignment horizontal="center" wrapText="1"/>
    </xf>
    <xf numFmtId="0" fontId="9" fillId="0" borderId="1" xfId="0" applyFont="1" applyBorder="1" applyAlignment="1">
      <alignment horizontal="center" vertical="top" wrapText="1"/>
    </xf>
    <xf numFmtId="0" fontId="5" fillId="0" borderId="0" xfId="0" applyFont="1" applyAlignment="1">
      <alignment horizontal="center" vertical="top" wrapText="1"/>
    </xf>
    <xf numFmtId="165" fontId="9" fillId="0" borderId="1" xfId="1" applyNumberFormat="1" applyFont="1" applyFill="1" applyBorder="1" applyAlignment="1">
      <alignment horizontal="center"/>
    </xf>
    <xf numFmtId="0" fontId="9" fillId="0" borderId="0" xfId="0" applyFont="1" applyFill="1"/>
    <xf numFmtId="0" fontId="8" fillId="0" borderId="0" xfId="0" applyFont="1" applyFill="1" applyBorder="1" applyAlignment="1">
      <alignment horizontal="center" wrapText="1"/>
    </xf>
    <xf numFmtId="0" fontId="9" fillId="0" borderId="0" xfId="0" applyFont="1" applyFill="1" applyBorder="1" applyAlignment="1">
      <alignment horizontal="center" wrapText="1"/>
    </xf>
    <xf numFmtId="0" fontId="8" fillId="0" borderId="0" xfId="0" applyFont="1" applyFill="1" applyBorder="1"/>
    <xf numFmtId="165" fontId="9" fillId="0" borderId="1" xfId="1" applyFont="1" applyFill="1" applyBorder="1" applyAlignment="1">
      <alignment horizontal="center"/>
    </xf>
    <xf numFmtId="0" fontId="9" fillId="0" borderId="1" xfId="0" applyFont="1" applyFill="1" applyBorder="1"/>
    <xf numFmtId="0" fontId="9" fillId="0" borderId="1" xfId="0" applyFont="1" applyFill="1" applyBorder="1" applyAlignment="1">
      <alignment horizontal="center"/>
    </xf>
    <xf numFmtId="165" fontId="8" fillId="0" borderId="0" xfId="0" applyNumberFormat="1" applyFont="1" applyFill="1"/>
    <xf numFmtId="167" fontId="9" fillId="0" borderId="1" xfId="1" applyNumberFormat="1" applyFont="1" applyFill="1" applyBorder="1"/>
    <xf numFmtId="0" fontId="8" fillId="0" borderId="0" xfId="0" applyFont="1"/>
    <xf numFmtId="0" fontId="9" fillId="0" borderId="1" xfId="0" applyFont="1" applyBorder="1" applyAlignment="1">
      <alignment horizontal="justify" vertical="center" wrapText="1"/>
    </xf>
    <xf numFmtId="0" fontId="8" fillId="0" borderId="1" xfId="0" applyFont="1" applyBorder="1"/>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0" fontId="9" fillId="0" borderId="0" xfId="0" applyFont="1"/>
    <xf numFmtId="49" fontId="9"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xf numFmtId="0" fontId="31" fillId="0" borderId="0" xfId="0" applyFont="1"/>
    <xf numFmtId="0" fontId="31" fillId="0" borderId="0" xfId="0" applyFont="1" applyBorder="1"/>
    <xf numFmtId="0" fontId="25" fillId="0" borderId="0" xfId="0" applyFont="1" applyAlignment="1"/>
    <xf numFmtId="0" fontId="25" fillId="0" borderId="0" xfId="0" applyFont="1" applyAlignment="1">
      <alignment horizontal="right" vertical="justify"/>
    </xf>
    <xf numFmtId="0" fontId="25" fillId="0" borderId="0" xfId="0" applyFont="1" applyAlignment="1">
      <alignment horizontal="left" vertical="justify"/>
    </xf>
    <xf numFmtId="0" fontId="8" fillId="0" borderId="0" xfId="0" applyFont="1" applyFill="1" applyBorder="1" applyAlignment="1">
      <alignment horizontal="left" vertical="justify" wrapText="1"/>
    </xf>
    <xf numFmtId="0" fontId="8" fillId="0" borderId="0" xfId="0" applyFont="1" applyAlignment="1">
      <alignment horizontal="left" vertical="center" wrapText="1"/>
    </xf>
    <xf numFmtId="0" fontId="8" fillId="0" borderId="0" xfId="0" applyFont="1" applyAlignment="1">
      <alignment wrapText="1"/>
    </xf>
    <xf numFmtId="49" fontId="8" fillId="0" borderId="0" xfId="0" applyNumberFormat="1" applyFont="1" applyAlignment="1">
      <alignment horizontal="center"/>
    </xf>
    <xf numFmtId="0" fontId="25" fillId="0" borderId="0" xfId="0" applyFont="1" applyAlignment="1">
      <alignment horizontal="center" vertical="center" wrapText="1"/>
    </xf>
    <xf numFmtId="0" fontId="5" fillId="0" borderId="1" xfId="0" applyFont="1" applyBorder="1" applyAlignment="1">
      <alignment horizontal="center" wrapText="1"/>
    </xf>
    <xf numFmtId="49" fontId="5"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49" fontId="8" fillId="0" borderId="1" xfId="0" applyNumberFormat="1" applyFont="1" applyFill="1" applyBorder="1" applyAlignment="1">
      <alignment horizontal="center" vertical="center" wrapText="1"/>
    </xf>
    <xf numFmtId="0" fontId="26" fillId="0" borderId="0" xfId="0" applyFont="1" applyAlignment="1">
      <alignment vertical="top" wrapText="1"/>
    </xf>
    <xf numFmtId="0" fontId="8" fillId="3" borderId="1" xfId="0" applyFont="1" applyFill="1" applyBorder="1" applyAlignment="1">
      <alignment horizontal="left" vertical="top" wrapText="1"/>
    </xf>
    <xf numFmtId="0" fontId="25" fillId="3" borderId="0" xfId="0" applyFont="1" applyFill="1"/>
    <xf numFmtId="0" fontId="18" fillId="0" borderId="1" xfId="0" applyFont="1" applyFill="1" applyBorder="1" applyAlignment="1">
      <alignment horizontal="center"/>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15" fillId="0" borderId="0" xfId="0" applyFont="1" applyBorder="1" applyAlignment="1">
      <alignment horizontal="center" vertical="top" wrapText="1"/>
    </xf>
    <xf numFmtId="0" fontId="15" fillId="0" borderId="0" xfId="0" applyFont="1" applyBorder="1" applyAlignment="1">
      <alignment vertical="top" wrapText="1"/>
    </xf>
    <xf numFmtId="49" fontId="15" fillId="0" borderId="0" xfId="0" applyNumberFormat="1" applyFont="1" applyBorder="1" applyAlignment="1">
      <alignment horizontal="center" vertical="top" wrapText="1"/>
    </xf>
    <xf numFmtId="0" fontId="17" fillId="0" borderId="0" xfId="0" applyFont="1" applyBorder="1"/>
    <xf numFmtId="0" fontId="16" fillId="0" borderId="0" xfId="0" applyFont="1" applyBorder="1" applyAlignment="1">
      <alignment horizontal="right" wrapText="1"/>
    </xf>
    <xf numFmtId="0" fontId="8" fillId="0" borderId="0" xfId="0" applyFont="1" applyBorder="1"/>
    <xf numFmtId="0" fontId="19" fillId="0" borderId="0" xfId="0" applyFont="1" applyBorder="1"/>
    <xf numFmtId="0" fontId="34" fillId="0" borderId="0" xfId="0" applyFont="1" applyFill="1" applyBorder="1"/>
    <xf numFmtId="0" fontId="14" fillId="0" borderId="0" xfId="0" applyFont="1" applyFill="1" applyBorder="1"/>
    <xf numFmtId="0" fontId="33" fillId="0" borderId="0" xfId="0" applyFont="1" applyFill="1" applyBorder="1"/>
    <xf numFmtId="0" fontId="25" fillId="0" borderId="0" xfId="0" applyFont="1" applyFill="1" applyBorder="1"/>
    <xf numFmtId="0" fontId="32" fillId="0" borderId="0" xfId="0" applyFont="1" applyFill="1" applyBorder="1"/>
    <xf numFmtId="0" fontId="12" fillId="0" borderId="0" xfId="0" applyFont="1" applyFill="1" applyAlignment="1">
      <alignment horizontal="center" vertical="top" wrapText="1"/>
    </xf>
    <xf numFmtId="0" fontId="10" fillId="0" borderId="0" xfId="0" applyFont="1" applyFill="1" applyAlignment="1">
      <alignment vertical="top" wrapText="1"/>
    </xf>
    <xf numFmtId="0" fontId="36"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right"/>
    </xf>
    <xf numFmtId="0" fontId="37" fillId="0" borderId="12" xfId="0" applyFont="1" applyFill="1" applyBorder="1" applyAlignment="1">
      <alignment horizontal="center" vertical="top" wrapText="1"/>
    </xf>
    <xf numFmtId="0" fontId="37" fillId="0" borderId="4" xfId="0" applyFont="1" applyFill="1" applyBorder="1" applyAlignment="1">
      <alignment horizontal="center" vertical="top" wrapText="1"/>
    </xf>
    <xf numFmtId="49" fontId="37" fillId="0" borderId="4" xfId="0" applyNumberFormat="1" applyFont="1" applyFill="1" applyBorder="1" applyAlignment="1">
      <alignment horizontal="center" vertical="top" wrapText="1"/>
    </xf>
    <xf numFmtId="0" fontId="37" fillId="0" borderId="1" xfId="0" applyFont="1" applyBorder="1" applyAlignment="1">
      <alignment horizontal="center" vertical="center" wrapText="1"/>
    </xf>
    <xf numFmtId="0" fontId="36" fillId="0" borderId="13" xfId="0" applyFont="1" applyFill="1" applyBorder="1" applyAlignment="1">
      <alignment horizontal="center" vertical="top" wrapText="1"/>
    </xf>
    <xf numFmtId="0" fontId="36" fillId="0" borderId="1" xfId="0" applyFont="1" applyFill="1" applyBorder="1" applyAlignment="1">
      <alignment horizontal="center" vertical="top" wrapText="1"/>
    </xf>
    <xf numFmtId="49" fontId="36" fillId="0" borderId="1" xfId="0" applyNumberFormat="1" applyFont="1" applyFill="1" applyBorder="1" applyAlignment="1">
      <alignment horizontal="center" vertical="top" wrapText="1"/>
    </xf>
    <xf numFmtId="0" fontId="36" fillId="0" borderId="3" xfId="0" applyFont="1" applyFill="1" applyBorder="1" applyAlignment="1">
      <alignment horizontal="center" vertical="top" wrapText="1"/>
    </xf>
    <xf numFmtId="166" fontId="26" fillId="0" borderId="14" xfId="0" applyNumberFormat="1" applyFont="1" applyFill="1" applyBorder="1" applyAlignment="1">
      <alignment horizontal="center" wrapText="1"/>
    </xf>
    <xf numFmtId="0" fontId="38" fillId="0" borderId="1" xfId="0" applyFont="1" applyFill="1" applyBorder="1" applyAlignment="1">
      <alignment horizontal="center" vertical="center" wrapText="1"/>
    </xf>
    <xf numFmtId="0" fontId="25" fillId="0" borderId="0" xfId="0" applyFont="1" applyBorder="1" applyAlignment="1"/>
    <xf numFmtId="0" fontId="18" fillId="0" borderId="1" xfId="0" applyFont="1" applyFill="1" applyBorder="1" applyAlignment="1">
      <alignment horizontal="right"/>
    </xf>
    <xf numFmtId="166" fontId="26" fillId="0" borderId="0" xfId="0" applyNumberFormat="1" applyFont="1" applyFill="1" applyBorder="1" applyAlignment="1">
      <alignment horizontal="center" wrapText="1"/>
    </xf>
    <xf numFmtId="0" fontId="0" fillId="0" borderId="0" xfId="0"/>
    <xf numFmtId="0" fontId="8" fillId="3" borderId="1" xfId="0" applyFont="1" applyFill="1" applyBorder="1" applyAlignment="1">
      <alignment horizontal="left" vertical="center" wrapText="1"/>
    </xf>
    <xf numFmtId="0" fontId="40" fillId="0" borderId="1" xfId="0" applyFont="1" applyBorder="1" applyAlignment="1">
      <alignment horizontal="center" vertical="center"/>
    </xf>
    <xf numFmtId="0" fontId="9" fillId="0" borderId="1" xfId="0" applyFont="1" applyBorder="1" applyAlignment="1">
      <alignment horizontal="justify" vertical="top" wrapText="1"/>
    </xf>
    <xf numFmtId="49" fontId="8" fillId="0" borderId="1" xfId="0" applyNumberFormat="1" applyFont="1" applyFill="1" applyBorder="1" applyAlignment="1">
      <alignment horizontal="center" vertical="center"/>
    </xf>
    <xf numFmtId="165" fontId="8" fillId="0" borderId="0" xfId="1" applyFont="1" applyFill="1" applyBorder="1" applyAlignment="1">
      <alignment horizontal="center" vertical="center" wrapText="1"/>
    </xf>
    <xf numFmtId="165" fontId="9" fillId="0" borderId="0" xfId="1" applyFont="1" applyFill="1" applyBorder="1" applyAlignment="1">
      <alignment horizontal="center" vertical="center" wrapText="1"/>
    </xf>
    <xf numFmtId="165" fontId="8" fillId="0" borderId="0" xfId="1" applyFont="1" applyFill="1" applyBorder="1" applyAlignment="1">
      <alignment horizontal="center" vertical="center"/>
    </xf>
    <xf numFmtId="165" fontId="8" fillId="0" borderId="0" xfId="1" applyFont="1" applyFill="1" applyAlignment="1">
      <alignment horizontal="center" vertical="center"/>
    </xf>
    <xf numFmtId="165" fontId="5" fillId="0" borderId="0" xfId="1" applyFont="1" applyFill="1" applyAlignment="1">
      <alignment horizontal="center" vertical="center"/>
    </xf>
    <xf numFmtId="49" fontId="37" fillId="0" borderId="6" xfId="0" applyNumberFormat="1" applyFont="1" applyFill="1" applyBorder="1" applyAlignment="1">
      <alignment horizontal="center" vertical="top" wrapText="1"/>
    </xf>
    <xf numFmtId="49" fontId="36" fillId="0" borderId="7" xfId="0" applyNumberFormat="1" applyFont="1" applyFill="1" applyBorder="1" applyAlignment="1">
      <alignment horizontal="center" vertical="top" wrapText="1"/>
    </xf>
    <xf numFmtId="49"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28" fillId="0" borderId="1" xfId="0" applyFont="1" applyFill="1" applyBorder="1"/>
    <xf numFmtId="0" fontId="41" fillId="0" borderId="1" xfId="0" applyFont="1" applyFill="1" applyBorder="1" applyAlignment="1">
      <alignment horizontal="center" vertical="center" wrapText="1"/>
    </xf>
    <xf numFmtId="165" fontId="41" fillId="0" borderId="1" xfId="1" applyFont="1" applyFill="1" applyBorder="1" applyAlignment="1">
      <alignment horizontal="center" vertical="center"/>
    </xf>
    <xf numFmtId="0" fontId="41" fillId="0" borderId="1" xfId="0" applyFont="1" applyFill="1" applyBorder="1" applyAlignment="1">
      <alignment vertical="top"/>
    </xf>
    <xf numFmtId="49" fontId="10" fillId="0" borderId="1" xfId="0" applyNumberFormat="1" applyFont="1" applyFill="1" applyBorder="1" applyAlignment="1">
      <alignment horizontal="center" vertical="center"/>
    </xf>
    <xf numFmtId="0" fontId="41" fillId="0" borderId="1" xfId="0" applyFont="1" applyFill="1" applyBorder="1" applyAlignment="1">
      <alignment horizontal="justify" vertical="top"/>
    </xf>
    <xf numFmtId="0" fontId="28" fillId="0" borderId="1" xfId="0" applyFont="1" applyFill="1" applyBorder="1" applyAlignment="1">
      <alignment horizontal="justify" vertical="top"/>
    </xf>
    <xf numFmtId="0" fontId="41" fillId="0" borderId="1" xfId="0" applyFont="1" applyFill="1" applyBorder="1" applyAlignment="1">
      <alignment vertical="top" wrapText="1"/>
    </xf>
    <xf numFmtId="49" fontId="43" fillId="0" borderId="1" xfId="10" applyFont="1" applyBorder="1" applyProtection="1">
      <alignment horizontal="center" vertical="center"/>
    </xf>
    <xf numFmtId="0" fontId="44" fillId="0" borderId="1" xfId="11" applyNumberFormat="1" applyFont="1" applyBorder="1" applyProtection="1">
      <alignment horizontal="left" wrapText="1"/>
    </xf>
    <xf numFmtId="0" fontId="45" fillId="0" borderId="1" xfId="0" applyFont="1" applyFill="1" applyBorder="1" applyAlignment="1">
      <alignment horizontal="justify" vertical="top" wrapText="1"/>
    </xf>
    <xf numFmtId="0" fontId="9" fillId="0" borderId="0" xfId="0" applyFont="1" applyAlignment="1">
      <alignment horizontal="justify" vertical="top" wrapText="1"/>
    </xf>
    <xf numFmtId="0" fontId="1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6" fillId="0" borderId="13" xfId="0"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2" fontId="5" fillId="0"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7" fillId="0" borderId="0" xfId="0" applyFont="1" applyAlignment="1">
      <alignment vertical="top" wrapText="1"/>
    </xf>
    <xf numFmtId="49" fontId="7" fillId="0" borderId="0" xfId="0" applyNumberFormat="1" applyFont="1" applyAlignment="1">
      <alignment horizontal="center" vertical="top" wrapText="1"/>
    </xf>
    <xf numFmtId="0" fontId="37" fillId="0" borderId="12" xfId="0" applyFont="1" applyFill="1" applyBorder="1" applyAlignment="1">
      <alignment horizontal="center" vertical="center" wrapText="1"/>
    </xf>
    <xf numFmtId="0" fontId="37" fillId="0" borderId="4" xfId="0"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49" fontId="37" fillId="0" borderId="6" xfId="0" applyNumberFormat="1" applyFont="1" applyFill="1" applyBorder="1" applyAlignment="1">
      <alignment horizontal="center" vertical="center" wrapText="1"/>
    </xf>
    <xf numFmtId="0" fontId="39" fillId="0" borderId="1" xfId="0" applyFont="1" applyBorder="1" applyAlignment="1">
      <alignment vertical="center"/>
    </xf>
    <xf numFmtId="0" fontId="28" fillId="0" borderId="1" xfId="0" applyFont="1" applyFill="1" applyBorder="1" applyAlignment="1">
      <alignment vertical="top" wrapText="1"/>
    </xf>
    <xf numFmtId="49" fontId="5" fillId="2"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26" fillId="0" borderId="0" xfId="0" applyNumberFormat="1" applyFont="1" applyAlignment="1">
      <alignment horizontal="center" vertical="top" wrapText="1"/>
    </xf>
    <xf numFmtId="0" fontId="1" fillId="0" borderId="0" xfId="6" applyFont="1"/>
    <xf numFmtId="165" fontId="0" fillId="0" borderId="0" xfId="8" applyFont="1"/>
    <xf numFmtId="0" fontId="8" fillId="0" borderId="0" xfId="7" applyFont="1"/>
    <xf numFmtId="0" fontId="47" fillId="0" borderId="0" xfId="6" applyFont="1"/>
    <xf numFmtId="165" fontId="25" fillId="0" borderId="0" xfId="8" applyFont="1"/>
    <xf numFmtId="0" fontId="9" fillId="0" borderId="5" xfId="7" applyFont="1" applyBorder="1" applyAlignment="1">
      <alignment horizontal="center" vertical="center" wrapText="1"/>
    </xf>
    <xf numFmtId="165" fontId="9" fillId="3" borderId="5" xfId="8" applyFont="1" applyFill="1" applyBorder="1" applyAlignment="1">
      <alignment horizontal="center" vertical="center" wrapText="1"/>
    </xf>
    <xf numFmtId="0" fontId="8" fillId="3" borderId="1" xfId="7" applyFont="1" applyFill="1" applyBorder="1" applyAlignment="1">
      <alignment horizontal="center" vertical="center" wrapText="1"/>
    </xf>
    <xf numFmtId="0" fontId="9" fillId="3" borderId="1" xfId="7" applyFont="1" applyFill="1" applyBorder="1" applyAlignment="1">
      <alignment vertical="center"/>
    </xf>
    <xf numFmtId="0" fontId="8" fillId="3" borderId="1" xfId="7" applyFont="1" applyFill="1" applyBorder="1" applyAlignment="1">
      <alignment vertical="center"/>
    </xf>
    <xf numFmtId="0" fontId="9" fillId="3" borderId="1" xfId="7" applyFont="1" applyFill="1" applyBorder="1" applyAlignment="1">
      <alignment vertical="top"/>
    </xf>
    <xf numFmtId="0" fontId="5" fillId="0" borderId="0" xfId="0" applyFont="1" applyAlignment="1">
      <alignment horizontal="left" vertical="top" wrapText="1"/>
    </xf>
    <xf numFmtId="0" fontId="8" fillId="0" borderId="0" xfId="0" applyFont="1" applyAlignment="1">
      <alignment horizontal="left" vertical="top" wrapText="1"/>
    </xf>
    <xf numFmtId="0" fontId="26" fillId="0" borderId="1" xfId="0" applyFont="1" applyFill="1" applyBorder="1" applyAlignment="1">
      <alignment horizontal="left" vertical="top" wrapText="1"/>
    </xf>
    <xf numFmtId="0" fontId="50" fillId="0" borderId="0" xfId="0" applyFont="1" applyBorder="1"/>
    <xf numFmtId="0" fontId="6" fillId="0" borderId="0" xfId="0" applyFont="1" applyAlignment="1">
      <alignment horizontal="center" vertical="top" wrapText="1"/>
    </xf>
    <xf numFmtId="0" fontId="51" fillId="0" borderId="0" xfId="0" applyFont="1"/>
    <xf numFmtId="0" fontId="52" fillId="0" borderId="0" xfId="0" applyFont="1" applyAlignment="1">
      <alignment horizontal="center" vertical="top" wrapText="1"/>
    </xf>
    <xf numFmtId="0" fontId="52" fillId="0" borderId="0" xfId="0" applyFont="1" applyAlignment="1">
      <alignment vertical="top" wrapText="1"/>
    </xf>
    <xf numFmtId="49" fontId="52" fillId="0" borderId="0" xfId="0" applyNumberFormat="1" applyFont="1" applyAlignment="1">
      <alignment horizontal="center" vertical="top" wrapText="1"/>
    </xf>
    <xf numFmtId="0" fontId="54" fillId="0" borderId="0" xfId="0" applyFont="1"/>
    <xf numFmtId="0" fontId="55" fillId="0" borderId="0" xfId="0" applyFont="1" applyFill="1" applyAlignment="1">
      <alignment horizontal="center" vertical="top" wrapText="1"/>
    </xf>
    <xf numFmtId="49" fontId="53" fillId="0" borderId="0" xfId="0" applyNumberFormat="1" applyFont="1" applyFill="1" applyBorder="1" applyAlignment="1">
      <alignment horizontal="center" vertical="top"/>
    </xf>
    <xf numFmtId="49" fontId="53" fillId="0" borderId="0" xfId="0" applyNumberFormat="1" applyFont="1" applyFill="1" applyBorder="1" applyAlignment="1">
      <alignment horizontal="justify" vertical="top"/>
    </xf>
    <xf numFmtId="49" fontId="53" fillId="0" borderId="0" xfId="0" applyNumberFormat="1" applyFont="1" applyFill="1" applyBorder="1" applyAlignment="1">
      <alignment horizontal="justify" vertical="top" wrapText="1"/>
    </xf>
    <xf numFmtId="49" fontId="53" fillId="0" borderId="0" xfId="0" applyNumberFormat="1" applyFont="1" applyFill="1" applyBorder="1" applyAlignment="1">
      <alignment vertical="center"/>
    </xf>
    <xf numFmtId="49" fontId="56"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3" fillId="0" borderId="0" xfId="0" applyFont="1" applyFill="1" applyBorder="1" applyAlignment="1">
      <alignment horizontal="justify" vertical="top" wrapText="1"/>
    </xf>
    <xf numFmtId="49" fontId="53" fillId="0" borderId="0" xfId="0" applyNumberFormat="1" applyFont="1" applyFill="1" applyAlignment="1">
      <alignment vertical="center"/>
    </xf>
    <xf numFmtId="0" fontId="53" fillId="0" borderId="0" xfId="0" applyFont="1" applyFill="1" applyBorder="1" applyAlignment="1">
      <alignment horizontal="center" vertical="center"/>
    </xf>
    <xf numFmtId="49" fontId="53" fillId="0" borderId="0" xfId="0" applyNumberFormat="1" applyFont="1" applyFill="1" applyAlignment="1">
      <alignment horizontal="center" vertical="center"/>
    </xf>
    <xf numFmtId="0" fontId="53" fillId="0" borderId="0" xfId="0" applyFont="1" applyFill="1" applyAlignment="1">
      <alignment horizontal="center" vertical="top"/>
    </xf>
    <xf numFmtId="0" fontId="53" fillId="0" borderId="0" xfId="0" applyFont="1" applyFill="1" applyAlignment="1">
      <alignment horizontal="justify" vertical="top"/>
    </xf>
    <xf numFmtId="0" fontId="53" fillId="0" borderId="0" xfId="0" applyFont="1" applyFill="1" applyAlignment="1">
      <alignment vertical="center"/>
    </xf>
    <xf numFmtId="49" fontId="53" fillId="0" borderId="0" xfId="0" applyNumberFormat="1" applyFont="1" applyFill="1" applyBorder="1" applyAlignment="1">
      <alignment horizontal="center" vertical="center"/>
    </xf>
    <xf numFmtId="49" fontId="55" fillId="0" borderId="0" xfId="0" applyNumberFormat="1" applyFont="1" applyFill="1" applyBorder="1" applyAlignment="1">
      <alignment horizontal="center" vertical="center"/>
    </xf>
    <xf numFmtId="0" fontId="53" fillId="0" borderId="1" xfId="0" applyNumberFormat="1" applyFont="1" applyFill="1" applyBorder="1" applyAlignment="1" applyProtection="1">
      <alignment horizontal="center" vertical="top" wrapText="1"/>
    </xf>
    <xf numFmtId="0" fontId="53" fillId="0" borderId="1" xfId="0" applyNumberFormat="1" applyFont="1" applyFill="1" applyBorder="1" applyAlignment="1" applyProtection="1">
      <alignment horizontal="center" vertical="center" wrapText="1"/>
    </xf>
    <xf numFmtId="0" fontId="53" fillId="0" borderId="1" xfId="0" applyNumberFormat="1" applyFont="1" applyFill="1" applyBorder="1" applyAlignment="1" applyProtection="1">
      <alignment horizontal="center" vertical="center"/>
    </xf>
    <xf numFmtId="49" fontId="60" fillId="6" borderId="1" xfId="0" applyNumberFormat="1" applyFont="1" applyFill="1" applyBorder="1" applyAlignment="1">
      <alignment horizontal="center" vertical="top"/>
    </xf>
    <xf numFmtId="0" fontId="55" fillId="7" borderId="1" xfId="0" applyFont="1" applyFill="1" applyBorder="1" applyAlignment="1">
      <alignment horizontal="justify" vertical="top"/>
    </xf>
    <xf numFmtId="0" fontId="55" fillId="6" borderId="1" xfId="0" applyFont="1" applyFill="1" applyBorder="1" applyAlignment="1">
      <alignment horizontal="justify" vertical="top"/>
    </xf>
    <xf numFmtId="0" fontId="55" fillId="6" borderId="1" xfId="0" applyFont="1" applyFill="1" applyBorder="1" applyAlignment="1">
      <alignment horizontal="justify" vertical="center"/>
    </xf>
    <xf numFmtId="0" fontId="60" fillId="6" borderId="1" xfId="0" applyFont="1" applyFill="1" applyBorder="1" applyAlignment="1">
      <alignment horizontal="center" vertical="top"/>
    </xf>
    <xf numFmtId="49" fontId="55" fillId="6" borderId="1" xfId="0" applyNumberFormat="1" applyFont="1" applyFill="1" applyBorder="1" applyAlignment="1">
      <alignment horizontal="justify" vertical="top"/>
    </xf>
    <xf numFmtId="0" fontId="55" fillId="6" borderId="1" xfId="0" applyFont="1" applyFill="1" applyBorder="1" applyAlignment="1">
      <alignment horizontal="justify" vertical="top" wrapText="1"/>
    </xf>
    <xf numFmtId="0" fontId="55" fillId="6" borderId="1" xfId="0" applyFont="1" applyFill="1" applyBorder="1" applyAlignment="1">
      <alignment horizontal="justify" vertical="center" wrapText="1"/>
    </xf>
    <xf numFmtId="0" fontId="61" fillId="8" borderId="1" xfId="0" applyFont="1" applyFill="1" applyBorder="1" applyAlignment="1">
      <alignment horizontal="center" vertical="top"/>
    </xf>
    <xf numFmtId="49" fontId="62" fillId="8" borderId="1" xfId="0" applyNumberFormat="1" applyFont="1" applyFill="1" applyBorder="1" applyAlignment="1">
      <alignment horizontal="justify" vertical="top"/>
    </xf>
    <xf numFmtId="0" fontId="62" fillId="8" borderId="1" xfId="0" applyFont="1" applyFill="1" applyBorder="1" applyAlignment="1">
      <alignment horizontal="justify" vertical="top" wrapText="1"/>
    </xf>
    <xf numFmtId="0" fontId="62" fillId="8" borderId="1" xfId="0" applyFont="1" applyFill="1" applyBorder="1" applyAlignment="1">
      <alignment horizontal="justify" vertical="center" wrapText="1"/>
    </xf>
    <xf numFmtId="0" fontId="52" fillId="0" borderId="1" xfId="0" applyFont="1" applyFill="1" applyBorder="1" applyAlignment="1">
      <alignment horizontal="center" vertical="top"/>
    </xf>
    <xf numFmtId="49" fontId="53" fillId="0" borderId="1" xfId="0" applyNumberFormat="1" applyFont="1" applyFill="1" applyBorder="1" applyAlignment="1">
      <alignment horizontal="justify" vertical="top"/>
    </xf>
    <xf numFmtId="0" fontId="53" fillId="0" borderId="1" xfId="0" applyFont="1" applyFill="1" applyBorder="1" applyAlignment="1">
      <alignment horizontal="justify" vertical="top" wrapText="1"/>
    </xf>
    <xf numFmtId="0" fontId="53" fillId="0" borderId="1" xfId="0" applyFont="1" applyFill="1" applyBorder="1" applyAlignment="1">
      <alignment horizontal="center" vertical="center" wrapText="1"/>
    </xf>
    <xf numFmtId="0" fontId="62" fillId="8" borderId="1" xfId="0" applyNumberFormat="1" applyFont="1" applyFill="1" applyBorder="1" applyAlignment="1">
      <alignment horizontal="justify" vertical="top" wrapText="1"/>
    </xf>
    <xf numFmtId="0" fontId="63" fillId="9" borderId="1" xfId="0" applyFont="1" applyFill="1" applyBorder="1" applyAlignment="1">
      <alignment horizontal="center" vertical="center" wrapText="1"/>
    </xf>
    <xf numFmtId="49" fontId="52" fillId="10" borderId="1" xfId="0" applyNumberFormat="1" applyFont="1" applyFill="1" applyBorder="1" applyAlignment="1">
      <alignment horizontal="center" vertical="top"/>
    </xf>
    <xf numFmtId="49" fontId="53" fillId="10" borderId="1" xfId="0" applyNumberFormat="1" applyFont="1" applyFill="1" applyBorder="1" applyAlignment="1">
      <alignment horizontal="justify" vertical="top"/>
    </xf>
    <xf numFmtId="0" fontId="53" fillId="10" borderId="1" xfId="0" applyFont="1" applyFill="1" applyBorder="1" applyAlignment="1">
      <alignment horizontal="justify" vertical="top" wrapText="1"/>
    </xf>
    <xf numFmtId="49" fontId="61" fillId="8" borderId="1" xfId="0" applyNumberFormat="1" applyFont="1" applyFill="1" applyBorder="1" applyAlignment="1">
      <alignment horizontal="center" vertical="top"/>
    </xf>
    <xf numFmtId="49" fontId="60" fillId="8" borderId="1" xfId="0" applyNumberFormat="1" applyFont="1" applyFill="1" applyBorder="1" applyAlignment="1">
      <alignment horizontal="center" vertical="top"/>
    </xf>
    <xf numFmtId="49" fontId="55" fillId="8" borderId="1" xfId="0" applyNumberFormat="1" applyFont="1" applyFill="1" applyBorder="1" applyAlignment="1">
      <alignment horizontal="justify" vertical="top"/>
    </xf>
    <xf numFmtId="0" fontId="55" fillId="8" borderId="1" xfId="0" applyFont="1" applyFill="1" applyBorder="1" applyAlignment="1">
      <alignment horizontal="justify" vertical="top" wrapText="1"/>
    </xf>
    <xf numFmtId="0" fontId="55" fillId="8" borderId="1" xfId="0" applyFont="1" applyFill="1" applyBorder="1" applyAlignment="1">
      <alignment horizontal="justify" vertical="center" wrapText="1"/>
    </xf>
    <xf numFmtId="49" fontId="52" fillId="0" borderId="1" xfId="0" applyNumberFormat="1" applyFont="1" applyFill="1" applyBorder="1" applyAlignment="1">
      <alignment horizontal="center" vertical="top"/>
    </xf>
    <xf numFmtId="49" fontId="55" fillId="7" borderId="1" xfId="0" applyNumberFormat="1" applyFont="1" applyFill="1" applyBorder="1" applyAlignment="1">
      <alignment horizontal="center" vertical="top" wrapText="1"/>
    </xf>
    <xf numFmtId="0" fontId="55" fillId="7" borderId="1" xfId="0" applyFont="1" applyFill="1" applyBorder="1" applyAlignment="1">
      <alignment horizontal="justify" vertical="top" wrapText="1"/>
    </xf>
    <xf numFmtId="169" fontId="55" fillId="7" borderId="1" xfId="0" applyNumberFormat="1" applyFont="1" applyFill="1" applyBorder="1" applyAlignment="1">
      <alignment horizontal="center" vertical="center"/>
    </xf>
    <xf numFmtId="0" fontId="52" fillId="7" borderId="1" xfId="0" applyFont="1" applyFill="1" applyBorder="1" applyAlignment="1">
      <alignment vertical="center"/>
    </xf>
    <xf numFmtId="49" fontId="55" fillId="9" borderId="1" xfId="0" applyNumberFormat="1" applyFont="1" applyFill="1" applyBorder="1" applyAlignment="1">
      <alignment horizontal="center" vertical="top"/>
    </xf>
    <xf numFmtId="0" fontId="55" fillId="9" borderId="1" xfId="0" applyFont="1" applyFill="1" applyBorder="1" applyAlignment="1">
      <alignment horizontal="justify" vertical="top" wrapText="1"/>
    </xf>
    <xf numFmtId="0" fontId="52" fillId="9" borderId="1" xfId="0" applyFont="1" applyFill="1" applyBorder="1" applyAlignment="1">
      <alignment vertical="center"/>
    </xf>
    <xf numFmtId="49" fontId="53" fillId="0" borderId="1" xfId="0" applyNumberFormat="1" applyFont="1" applyFill="1" applyBorder="1" applyAlignment="1">
      <alignment horizontal="center" vertical="top"/>
    </xf>
    <xf numFmtId="0" fontId="53" fillId="0" borderId="1" xfId="0" applyNumberFormat="1" applyFont="1" applyFill="1" applyBorder="1" applyAlignment="1">
      <alignment horizontal="justify" vertical="top" wrapText="1"/>
    </xf>
    <xf numFmtId="0" fontId="64" fillId="10" borderId="1" xfId="0" applyFont="1" applyFill="1" applyBorder="1" applyAlignment="1">
      <alignment vertical="center"/>
    </xf>
    <xf numFmtId="0" fontId="55" fillId="10" borderId="0" xfId="0" applyFont="1" applyFill="1" applyBorder="1" applyAlignment="1">
      <alignment horizontal="center" vertical="top" wrapText="1"/>
    </xf>
    <xf numFmtId="0" fontId="64" fillId="10" borderId="0" xfId="0" applyFont="1" applyFill="1" applyBorder="1" applyAlignment="1"/>
    <xf numFmtId="0" fontId="60" fillId="10" borderId="0" xfId="0" applyFont="1" applyFill="1" applyBorder="1" applyAlignment="1">
      <alignment vertical="top"/>
    </xf>
    <xf numFmtId="0" fontId="60" fillId="10" borderId="1" xfId="0" applyFont="1" applyFill="1" applyBorder="1" applyAlignment="1">
      <alignment horizontal="center" vertical="center"/>
    </xf>
    <xf numFmtId="0" fontId="59" fillId="0" borderId="0" xfId="0" applyFont="1" applyAlignment="1">
      <alignment horizontal="center" vertical="top"/>
    </xf>
    <xf numFmtId="0" fontId="59" fillId="0" borderId="0" xfId="0" applyFont="1" applyAlignment="1">
      <alignment horizontal="justify" vertical="top"/>
    </xf>
    <xf numFmtId="0" fontId="52" fillId="0" borderId="0" xfId="0" applyFont="1" applyAlignment="1">
      <alignment horizontal="justify" vertical="top"/>
    </xf>
    <xf numFmtId="0" fontId="59" fillId="0" borderId="0" xfId="0" applyFont="1" applyAlignment="1">
      <alignment vertical="center"/>
    </xf>
    <xf numFmtId="0" fontId="59" fillId="0" borderId="0" xfId="0" applyFont="1"/>
    <xf numFmtId="0" fontId="53" fillId="0" borderId="0" xfId="0" applyFont="1" applyFill="1" applyAlignment="1">
      <alignment horizontal="left" vertical="center"/>
    </xf>
    <xf numFmtId="49" fontId="53" fillId="0" borderId="0" xfId="0" applyNumberFormat="1" applyFont="1" applyFill="1" applyBorder="1" applyAlignment="1">
      <alignment horizontal="center"/>
    </xf>
    <xf numFmtId="0" fontId="53" fillId="0" borderId="0" xfId="0" applyFont="1" applyFill="1" applyBorder="1" applyAlignment="1">
      <alignment vertical="center"/>
    </xf>
    <xf numFmtId="170" fontId="53" fillId="0" borderId="0"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53" fillId="0" borderId="0" xfId="0" applyFont="1" applyFill="1" applyAlignment="1">
      <alignment horizontal="left"/>
    </xf>
    <xf numFmtId="0" fontId="53" fillId="0" borderId="0" xfId="0" applyFont="1" applyFill="1" applyAlignment="1">
      <alignment horizontal="center"/>
    </xf>
    <xf numFmtId="49" fontId="53" fillId="0" borderId="0" xfId="0" applyNumberFormat="1" applyFont="1" applyFill="1" applyAlignment="1">
      <alignment horizontal="center"/>
    </xf>
    <xf numFmtId="0" fontId="5" fillId="0" borderId="0" xfId="0" applyFont="1" applyAlignment="1">
      <alignment wrapText="1"/>
    </xf>
    <xf numFmtId="0" fontId="5" fillId="0" borderId="0" xfId="0" applyFont="1" applyAlignment="1">
      <alignment horizontal="center"/>
    </xf>
    <xf numFmtId="0" fontId="5" fillId="4" borderId="1" xfId="0" applyFont="1" applyFill="1" applyBorder="1" applyAlignment="1">
      <alignment horizontal="left" vertical="center" wrapText="1"/>
    </xf>
    <xf numFmtId="49" fontId="5" fillId="4" borderId="1" xfId="0" applyNumberFormat="1" applyFont="1" applyFill="1" applyBorder="1" applyAlignment="1">
      <alignment horizont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wrapText="1"/>
    </xf>
    <xf numFmtId="1" fontId="5" fillId="5" borderId="1" xfId="0" applyNumberFormat="1" applyFont="1" applyFill="1" applyBorder="1" applyAlignment="1">
      <alignment horizontal="left" vertical="top" wrapText="1"/>
    </xf>
    <xf numFmtId="49" fontId="5" fillId="5" borderId="1" xfId="0" applyNumberFormat="1" applyFont="1" applyFill="1" applyBorder="1" applyAlignment="1">
      <alignment horizontal="center" wrapText="1"/>
    </xf>
    <xf numFmtId="1" fontId="5" fillId="0" borderId="1" xfId="0" applyNumberFormat="1" applyFont="1" applyBorder="1" applyAlignment="1">
      <alignment horizontal="left" vertical="top" wrapText="1"/>
    </xf>
    <xf numFmtId="1" fontId="5" fillId="4" borderId="1" xfId="0" applyNumberFormat="1" applyFont="1" applyFill="1" applyBorder="1" applyAlignment="1">
      <alignment horizontal="left" vertical="top" wrapText="1"/>
    </xf>
    <xf numFmtId="49" fontId="5" fillId="4" borderId="1" xfId="0" applyNumberFormat="1" applyFont="1" applyFill="1" applyBorder="1" applyAlignment="1">
      <alignment horizontal="center"/>
    </xf>
    <xf numFmtId="0" fontId="5" fillId="5" borderId="1" xfId="0" applyFont="1" applyFill="1" applyBorder="1" applyAlignment="1">
      <alignment horizontal="left" vertical="center" wrapText="1"/>
    </xf>
    <xf numFmtId="0" fontId="6" fillId="0" borderId="0" xfId="0" applyFont="1" applyFill="1" applyAlignment="1">
      <alignment horizontal="center" vertical="top" wrapText="1"/>
    </xf>
    <xf numFmtId="0" fontId="5" fillId="0" borderId="0" xfId="0" applyFont="1" applyFill="1" applyAlignment="1">
      <alignment vertical="top"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66" fillId="0" borderId="0" xfId="0" applyFont="1"/>
    <xf numFmtId="0" fontId="6" fillId="3" borderId="10" xfId="0" applyFont="1" applyFill="1" applyBorder="1" applyAlignment="1">
      <alignment horizontal="center" wrapText="1"/>
    </xf>
    <xf numFmtId="0" fontId="5" fillId="3" borderId="1"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67" fillId="0" borderId="0" xfId="0" applyFont="1" applyBorder="1"/>
    <xf numFmtId="0" fontId="7" fillId="0" borderId="0" xfId="0" applyFont="1" applyBorder="1" applyAlignment="1">
      <alignment horizontal="center" vertical="top" wrapText="1"/>
    </xf>
    <xf numFmtId="0" fontId="7" fillId="0" borderId="0" xfId="0" applyFont="1" applyBorder="1" applyAlignment="1">
      <alignment vertical="top" wrapText="1"/>
    </xf>
    <xf numFmtId="49" fontId="7" fillId="0" borderId="0" xfId="0" applyNumberFormat="1" applyFont="1" applyBorder="1" applyAlignment="1">
      <alignment horizontal="center" vertical="top" wrapText="1"/>
    </xf>
    <xf numFmtId="0" fontId="5" fillId="0" borderId="0" xfId="0" applyFont="1" applyBorder="1"/>
    <xf numFmtId="0" fontId="66" fillId="0" borderId="0" xfId="0" applyFont="1" applyBorder="1"/>
    <xf numFmtId="0" fontId="7" fillId="0" borderId="1" xfId="0" applyFont="1" applyFill="1" applyBorder="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68" fillId="0" borderId="0" xfId="0" applyFont="1" applyFill="1" applyBorder="1"/>
    <xf numFmtId="0" fontId="11" fillId="0" borderId="0" xfId="0" applyFont="1" applyFill="1" applyBorder="1"/>
    <xf numFmtId="0" fontId="69" fillId="0" borderId="0" xfId="0" applyFont="1" applyFill="1" applyBorder="1"/>
    <xf numFmtId="0" fontId="11" fillId="0" borderId="0" xfId="0" applyFont="1" applyBorder="1" applyAlignment="1"/>
    <xf numFmtId="0" fontId="7" fillId="0" borderId="1" xfId="0" applyFont="1" applyFill="1" applyBorder="1" applyAlignment="1">
      <alignment horizontal="right"/>
    </xf>
    <xf numFmtId="0" fontId="7" fillId="0" borderId="1" xfId="0" applyNumberFormat="1" applyFont="1" applyFill="1" applyBorder="1" applyAlignment="1">
      <alignment horizontal="left" vertical="center" wrapText="1"/>
    </xf>
    <xf numFmtId="0" fontId="48" fillId="0" borderId="0" xfId="0" applyFont="1" applyAlignment="1">
      <alignment horizontal="left" vertical="center" wrapText="1"/>
    </xf>
    <xf numFmtId="168" fontId="8" fillId="3" borderId="1" xfId="7" applyNumberFormat="1" applyFont="1" applyFill="1" applyBorder="1" applyAlignment="1">
      <alignment horizontal="center" vertical="center" wrapText="1"/>
    </xf>
    <xf numFmtId="2" fontId="26" fillId="0" borderId="1" xfId="8" applyNumberFormat="1" applyFont="1" applyFill="1" applyBorder="1" applyAlignment="1">
      <alignment horizontal="center" vertical="center"/>
    </xf>
    <xf numFmtId="0" fontId="0" fillId="0" borderId="0" xfId="0"/>
    <xf numFmtId="0" fontId="0" fillId="0" borderId="0" xfId="0"/>
    <xf numFmtId="167" fontId="41" fillId="0" borderId="1" xfId="1" applyNumberFormat="1" applyFont="1" applyFill="1" applyBorder="1" applyAlignment="1"/>
    <xf numFmtId="167" fontId="41" fillId="0" borderId="1" xfId="1" applyNumberFormat="1" applyFont="1" applyFill="1" applyBorder="1" applyAlignment="1">
      <alignment horizontal="center"/>
    </xf>
    <xf numFmtId="0" fontId="0" fillId="0" borderId="0" xfId="0"/>
    <xf numFmtId="0" fontId="0" fillId="0" borderId="0" xfId="0"/>
    <xf numFmtId="0" fontId="53"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171" fontId="8" fillId="0" borderId="1" xfId="0" applyNumberFormat="1" applyFont="1" applyBorder="1" applyAlignment="1">
      <alignment horizontal="center" vertical="center" wrapText="1"/>
    </xf>
    <xf numFmtId="171" fontId="9" fillId="0" borderId="1" xfId="0" applyNumberFormat="1" applyFont="1" applyBorder="1" applyAlignment="1">
      <alignment horizontal="center" vertical="center" wrapText="1"/>
    </xf>
    <xf numFmtId="171" fontId="5" fillId="0" borderId="1" xfId="0" applyNumberFormat="1" applyFont="1" applyFill="1" applyBorder="1" applyAlignment="1">
      <alignment horizontal="center" wrapText="1"/>
    </xf>
    <xf numFmtId="171" fontId="5" fillId="0" borderId="1" xfId="0" applyNumberFormat="1" applyFont="1" applyBorder="1"/>
    <xf numFmtId="171" fontId="5" fillId="5" borderId="1" xfId="0" applyNumberFormat="1" applyFont="1" applyFill="1" applyBorder="1"/>
    <xf numFmtId="171" fontId="5" fillId="5" borderId="1" xfId="0" applyNumberFormat="1" applyFont="1" applyFill="1" applyBorder="1" applyAlignment="1">
      <alignment horizontal="center" wrapText="1"/>
    </xf>
    <xf numFmtId="171" fontId="5" fillId="4" borderId="1" xfId="0" applyNumberFormat="1" applyFont="1" applyFill="1" applyBorder="1" applyAlignment="1">
      <alignment horizontal="center"/>
    </xf>
    <xf numFmtId="171" fontId="5" fillId="0" borderId="1" xfId="0" applyNumberFormat="1" applyFont="1" applyBorder="1" applyAlignment="1">
      <alignment vertical="center"/>
    </xf>
    <xf numFmtId="171" fontId="8" fillId="0" borderId="1" xfId="0" applyNumberFormat="1" applyFont="1" applyFill="1" applyBorder="1" applyAlignment="1">
      <alignment horizontal="center" vertical="center" wrapText="1"/>
    </xf>
    <xf numFmtId="171" fontId="9" fillId="0" borderId="1" xfId="0" applyNumberFormat="1" applyFont="1" applyFill="1" applyBorder="1" applyAlignment="1">
      <alignment horizontal="center" vertical="center" wrapText="1"/>
    </xf>
    <xf numFmtId="171" fontId="8" fillId="0" borderId="1" xfId="0" applyNumberFormat="1" applyFont="1" applyFill="1" applyBorder="1" applyAlignment="1">
      <alignment horizontal="center" vertical="center"/>
    </xf>
    <xf numFmtId="171" fontId="8" fillId="0" borderId="7" xfId="0" applyNumberFormat="1" applyFont="1" applyFill="1" applyBorder="1" applyAlignment="1">
      <alignment horizontal="center" vertical="center"/>
    </xf>
    <xf numFmtId="171" fontId="9" fillId="3" borderId="1" xfId="0" applyNumberFormat="1" applyFont="1" applyFill="1" applyBorder="1" applyAlignment="1">
      <alignment horizontal="center" vertical="center" wrapText="1"/>
    </xf>
    <xf numFmtId="171" fontId="8" fillId="3" borderId="1" xfId="0" applyNumberFormat="1" applyFont="1" applyFill="1" applyBorder="1" applyAlignment="1">
      <alignment horizontal="center" vertical="center" wrapText="1"/>
    </xf>
    <xf numFmtId="171" fontId="26" fillId="0" borderId="7" xfId="0" applyNumberFormat="1" applyFont="1" applyFill="1" applyBorder="1" applyAlignment="1">
      <alignment horizontal="center" vertical="center" wrapText="1"/>
    </xf>
    <xf numFmtId="171" fontId="8" fillId="0" borderId="7" xfId="0" applyNumberFormat="1" applyFont="1" applyFill="1" applyBorder="1" applyAlignment="1">
      <alignment horizontal="center" vertical="center" wrapText="1"/>
    </xf>
    <xf numFmtId="171" fontId="9" fillId="0" borderId="1" xfId="0" applyNumberFormat="1" applyFont="1" applyFill="1" applyBorder="1" applyAlignment="1">
      <alignment horizontal="center" vertical="center"/>
    </xf>
    <xf numFmtId="171" fontId="5" fillId="0" borderId="1" xfId="0" applyNumberFormat="1" applyFont="1" applyFill="1" applyBorder="1" applyAlignment="1">
      <alignment horizontal="center" vertical="center" wrapText="1"/>
    </xf>
    <xf numFmtId="171" fontId="6" fillId="3" borderId="1" xfId="0" applyNumberFormat="1" applyFont="1" applyFill="1" applyBorder="1" applyAlignment="1">
      <alignment horizontal="center" vertical="center" wrapText="1"/>
    </xf>
    <xf numFmtId="171" fontId="5" fillId="3"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71" fontId="52" fillId="0" borderId="1" xfId="1" applyNumberFormat="1" applyFont="1" applyFill="1" applyBorder="1" applyAlignment="1">
      <alignment horizontal="center" vertical="center"/>
    </xf>
    <xf numFmtId="171" fontId="53" fillId="0" borderId="1" xfId="1" applyNumberFormat="1" applyFont="1" applyFill="1" applyBorder="1" applyAlignment="1">
      <alignment horizontal="center" vertical="center"/>
    </xf>
    <xf numFmtId="171" fontId="55" fillId="10" borderId="1" xfId="0" applyNumberFormat="1" applyFont="1" applyFill="1" applyBorder="1" applyAlignment="1">
      <alignment horizontal="center" vertical="center"/>
    </xf>
    <xf numFmtId="171" fontId="53" fillId="9" borderId="1" xfId="1" applyNumberFormat="1" applyFont="1" applyFill="1" applyBorder="1" applyAlignment="1">
      <alignment horizontal="center" vertical="center"/>
    </xf>
    <xf numFmtId="171" fontId="60" fillId="9" borderId="1" xfId="1" applyNumberFormat="1" applyFont="1" applyFill="1" applyBorder="1" applyAlignment="1">
      <alignment horizontal="center" vertical="center"/>
    </xf>
    <xf numFmtId="171" fontId="60" fillId="7" borderId="1" xfId="1" applyNumberFormat="1" applyFont="1" applyFill="1" applyBorder="1" applyAlignment="1">
      <alignment horizontal="center" vertical="center"/>
    </xf>
    <xf numFmtId="171" fontId="55" fillId="7" borderId="1" xfId="1" applyNumberFormat="1" applyFont="1" applyFill="1" applyBorder="1" applyAlignment="1">
      <alignment horizontal="center" vertical="center"/>
    </xf>
    <xf numFmtId="171" fontId="53" fillId="0" borderId="1" xfId="0" applyNumberFormat="1" applyFont="1" applyFill="1" applyBorder="1" applyAlignment="1">
      <alignment horizontal="center" vertical="center"/>
    </xf>
    <xf numFmtId="171" fontId="62" fillId="8" borderId="1" xfId="0" applyNumberFormat="1" applyFont="1" applyFill="1" applyBorder="1" applyAlignment="1">
      <alignment horizontal="center" vertical="center"/>
    </xf>
    <xf numFmtId="171" fontId="53" fillId="10" borderId="1" xfId="0" applyNumberFormat="1" applyFont="1" applyFill="1" applyBorder="1" applyAlignment="1">
      <alignment horizontal="center" vertical="center"/>
    </xf>
    <xf numFmtId="171" fontId="55" fillId="6" borderId="1" xfId="0" applyNumberFormat="1" applyFont="1" applyFill="1" applyBorder="1" applyAlignment="1">
      <alignment horizontal="center" vertical="center"/>
    </xf>
    <xf numFmtId="171" fontId="55" fillId="8" borderId="1" xfId="0" applyNumberFormat="1" applyFont="1" applyFill="1" applyBorder="1" applyAlignment="1">
      <alignment horizontal="center" vertical="center"/>
    </xf>
    <xf numFmtId="171" fontId="55" fillId="0" borderId="1" xfId="1" applyNumberFormat="1" applyFont="1" applyFill="1" applyBorder="1" applyAlignment="1">
      <alignment horizontal="center" vertical="center"/>
    </xf>
    <xf numFmtId="172" fontId="52" fillId="0" borderId="1" xfId="1" applyNumberFormat="1" applyFont="1" applyFill="1" applyBorder="1" applyAlignment="1">
      <alignment horizontal="center" vertical="center"/>
    </xf>
    <xf numFmtId="171" fontId="8" fillId="0" borderId="1" xfId="0" applyNumberFormat="1" applyFont="1" applyBorder="1" applyAlignment="1">
      <alignment horizontal="center" vertical="center"/>
    </xf>
    <xf numFmtId="0" fontId="8" fillId="0" borderId="1" xfId="0" applyFont="1" applyBorder="1" applyAlignment="1">
      <alignment horizontal="left" vertical="top" wrapText="1"/>
    </xf>
    <xf numFmtId="171" fontId="8" fillId="3" borderId="1" xfId="0" applyNumberFormat="1" applyFont="1" applyFill="1" applyBorder="1" applyAlignment="1">
      <alignment vertical="center" wrapText="1"/>
    </xf>
    <xf numFmtId="171" fontId="9" fillId="3" borderId="1" xfId="0" applyNumberFormat="1" applyFont="1" applyFill="1" applyBorder="1" applyAlignment="1">
      <alignment vertical="center" wrapText="1"/>
    </xf>
    <xf numFmtId="174" fontId="26" fillId="3" borderId="1" xfId="6" applyNumberFormat="1" applyFont="1" applyFill="1" applyBorder="1" applyAlignment="1">
      <alignment horizontal="center" vertical="center"/>
    </xf>
    <xf numFmtId="174" fontId="8" fillId="3" borderId="1" xfId="7" applyNumberFormat="1" applyFont="1" applyFill="1" applyBorder="1" applyAlignment="1">
      <alignment horizontal="center" vertical="center" wrapText="1"/>
    </xf>
    <xf numFmtId="171" fontId="49" fillId="0" borderId="1" xfId="8" applyNumberFormat="1" applyFont="1" applyFill="1" applyBorder="1" applyAlignment="1">
      <alignment horizontal="center" vertical="center"/>
    </xf>
    <xf numFmtId="173" fontId="26" fillId="0" borderId="1" xfId="8" applyNumberFormat="1" applyFont="1" applyFill="1" applyBorder="1" applyAlignment="1">
      <alignment horizontal="center" vertical="center"/>
    </xf>
    <xf numFmtId="171" fontId="26" fillId="0" borderId="1" xfId="8" applyNumberFormat="1" applyFont="1" applyFill="1" applyBorder="1" applyAlignment="1">
      <alignment horizontal="center" vertical="center"/>
    </xf>
    <xf numFmtId="174" fontId="49" fillId="3" borderId="1" xfId="6" applyNumberFormat="1" applyFont="1" applyFill="1" applyBorder="1" applyAlignment="1">
      <alignment horizontal="center"/>
    </xf>
    <xf numFmtId="171" fontId="38" fillId="0" borderId="1" xfId="0" applyNumberFormat="1" applyFont="1" applyFill="1" applyBorder="1" applyAlignment="1">
      <alignment horizontal="center" vertical="center" wrapText="1"/>
    </xf>
    <xf numFmtId="171" fontId="8" fillId="0" borderId="0" xfId="0" applyNumberFormat="1" applyFont="1" applyAlignment="1">
      <alignment horizontal="center" vertical="top" wrapText="1"/>
    </xf>
    <xf numFmtId="171" fontId="6" fillId="4" borderId="1" xfId="0" applyNumberFormat="1" applyFont="1" applyFill="1" applyBorder="1" applyAlignment="1">
      <alignment horizontal="center" wrapText="1"/>
    </xf>
    <xf numFmtId="171" fontId="6" fillId="4" borderId="1" xfId="0" applyNumberFormat="1" applyFont="1" applyFill="1" applyBorder="1"/>
    <xf numFmtId="171" fontId="6" fillId="4" borderId="1" xfId="0" applyNumberFormat="1" applyFont="1" applyFill="1" applyBorder="1" applyAlignment="1">
      <alignment horizontal="right" wrapText="1"/>
    </xf>
    <xf numFmtId="171" fontId="6" fillId="0" borderId="1" xfId="0" applyNumberFormat="1" applyFont="1" applyFill="1" applyBorder="1" applyAlignment="1">
      <alignment horizontal="center" wrapText="1"/>
    </xf>
    <xf numFmtId="171" fontId="6" fillId="0" borderId="1" xfId="0" applyNumberFormat="1" applyFont="1" applyBorder="1"/>
    <xf numFmtId="2"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71" fontId="9" fillId="0" borderId="7" xfId="0" applyNumberFormat="1" applyFont="1" applyFill="1" applyBorder="1" applyAlignment="1">
      <alignment horizontal="center" vertical="center"/>
    </xf>
    <xf numFmtId="171" fontId="49" fillId="0" borderId="7" xfId="0" applyNumberFormat="1" applyFont="1" applyFill="1" applyBorder="1" applyAlignment="1">
      <alignment horizontal="center" vertical="center" wrapText="1"/>
    </xf>
    <xf numFmtId="171" fontId="9" fillId="0" borderId="7"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0" xfId="0" applyFont="1" applyFill="1"/>
    <xf numFmtId="0" fontId="0" fillId="0" borderId="0" xfId="0" applyFill="1"/>
    <xf numFmtId="170" fontId="53" fillId="0" borderId="10" xfId="0" applyNumberFormat="1" applyFont="1" applyFill="1" applyBorder="1" applyAlignment="1">
      <alignment vertical="center"/>
    </xf>
    <xf numFmtId="0" fontId="53" fillId="0" borderId="20" xfId="0" applyNumberFormat="1" applyFont="1" applyFill="1" applyBorder="1" applyAlignment="1">
      <alignment vertical="center"/>
    </xf>
    <xf numFmtId="0" fontId="9" fillId="0" borderId="0" xfId="0" applyFont="1" applyFill="1" applyAlignment="1">
      <alignment horizontal="center" vertical="center" wrapText="1"/>
    </xf>
    <xf numFmtId="0" fontId="5" fillId="0" borderId="0" xfId="0" applyFont="1" applyFill="1" applyAlignment="1">
      <alignment horizontal="right" wrapText="1"/>
    </xf>
    <xf numFmtId="0" fontId="41" fillId="0" borderId="7" xfId="0" applyFont="1" applyFill="1" applyBorder="1" applyAlignment="1">
      <alignment horizontal="left" vertical="top" wrapText="1"/>
    </xf>
    <xf numFmtId="0" fontId="41" fillId="0" borderId="8" xfId="0" applyFont="1" applyFill="1" applyBorder="1" applyAlignment="1">
      <alignment horizontal="left" vertical="top" wrapText="1"/>
    </xf>
    <xf numFmtId="0" fontId="28" fillId="0" borderId="7" xfId="0" applyFont="1" applyFill="1" applyBorder="1" applyAlignment="1">
      <alignment horizontal="left" vertical="top"/>
    </xf>
    <xf numFmtId="0" fontId="28" fillId="0" borderId="8" xfId="0" applyFont="1" applyFill="1" applyBorder="1" applyAlignment="1">
      <alignment horizontal="left" vertical="top"/>
    </xf>
    <xf numFmtId="0" fontId="41" fillId="0" borderId="7" xfId="0" applyFont="1" applyFill="1" applyBorder="1" applyAlignment="1">
      <alignment horizontal="center"/>
    </xf>
    <xf numFmtId="0" fontId="41" fillId="0" borderId="9" xfId="0" applyFont="1" applyFill="1" applyBorder="1" applyAlignment="1">
      <alignment horizontal="center"/>
    </xf>
    <xf numFmtId="0" fontId="41" fillId="0" borderId="8" xfId="0" applyFont="1" applyFill="1" applyBorder="1" applyAlignment="1">
      <alignment horizontal="center"/>
    </xf>
    <xf numFmtId="0" fontId="9" fillId="0" borderId="0" xfId="0" applyFont="1" applyFill="1" applyAlignment="1">
      <alignment horizontal="center" wrapText="1"/>
    </xf>
    <xf numFmtId="0" fontId="9" fillId="0" borderId="0" xfId="0" applyFont="1" applyBorder="1" applyAlignment="1">
      <alignment horizontal="center" vertical="center" wrapText="1"/>
    </xf>
    <xf numFmtId="0" fontId="5" fillId="0" borderId="0" xfId="0" applyFont="1" applyAlignment="1">
      <alignment horizontal="right" vertical="top"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0" xfId="0" applyFont="1" applyBorder="1" applyAlignment="1">
      <alignment horizontal="right" vertical="center" wrapText="1"/>
    </xf>
    <xf numFmtId="0" fontId="0" fillId="0" borderId="0" xfId="0" applyAlignment="1">
      <alignment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0" xfId="0" applyFont="1" applyAlignment="1">
      <alignment horizontal="center" vertical="top" wrapText="1"/>
    </xf>
    <xf numFmtId="0" fontId="5" fillId="0" borderId="0" xfId="0" applyFont="1" applyAlignment="1">
      <alignment horizontal="right" wrapText="1"/>
    </xf>
    <xf numFmtId="0" fontId="5" fillId="0" borderId="10" xfId="0" applyFont="1" applyBorder="1" applyAlignment="1">
      <alignment horizontal="right" vertical="top" wrapText="1"/>
    </xf>
    <xf numFmtId="0" fontId="9" fillId="0" borderId="0" xfId="0" applyFont="1" applyBorder="1" applyAlignment="1">
      <alignment horizontal="center" vertical="top" wrapText="1"/>
    </xf>
    <xf numFmtId="0" fontId="25" fillId="0" borderId="0" xfId="0" applyFont="1" applyBorder="1" applyAlignment="1"/>
    <xf numFmtId="0" fontId="18" fillId="0" borderId="1" xfId="0" applyFont="1" applyFill="1" applyBorder="1" applyAlignment="1">
      <alignment horizontal="right" vertical="center"/>
    </xf>
    <xf numFmtId="0" fontId="5" fillId="0" borderId="0" xfId="0" applyFont="1" applyBorder="1" applyAlignment="1">
      <alignment horizontal="right" wrapText="1"/>
    </xf>
    <xf numFmtId="0" fontId="8" fillId="0" borderId="1" xfId="0" applyFont="1" applyFill="1" applyBorder="1" applyAlignment="1">
      <alignment horizontal="left" vertical="top" wrapText="1"/>
    </xf>
    <xf numFmtId="0" fontId="6" fillId="0" borderId="0" xfId="0" applyFont="1" applyBorder="1" applyAlignment="1">
      <alignment horizontal="center" vertical="top" wrapText="1"/>
    </xf>
    <xf numFmtId="0" fontId="11" fillId="0" borderId="0" xfId="0" applyFont="1" applyBorder="1" applyAlignment="1"/>
    <xf numFmtId="0" fontId="18" fillId="0" borderId="1" xfId="0" applyFont="1" applyFill="1" applyBorder="1" applyAlignment="1">
      <alignment horizontal="right"/>
    </xf>
    <xf numFmtId="0" fontId="0" fillId="0" borderId="0" xfId="0" applyAlignment="1"/>
    <xf numFmtId="0" fontId="36" fillId="0" borderId="11" xfId="0" applyFont="1" applyFill="1" applyBorder="1" applyAlignment="1">
      <alignment horizontal="right"/>
    </xf>
    <xf numFmtId="0" fontId="11" fillId="0" borderId="0" xfId="0" applyFont="1" applyAlignment="1"/>
    <xf numFmtId="0" fontId="6" fillId="3" borderId="0" xfId="0" applyFont="1" applyFill="1" applyBorder="1" applyAlignment="1">
      <alignment horizontal="center" vertical="center" wrapText="1"/>
    </xf>
    <xf numFmtId="0" fontId="6" fillId="3" borderId="10" xfId="0" applyFont="1" applyFill="1" applyBorder="1" applyAlignment="1">
      <alignment horizontal="center" wrapText="1"/>
    </xf>
    <xf numFmtId="0" fontId="7" fillId="0" borderId="1" xfId="0" applyFont="1" applyFill="1" applyBorder="1" applyAlignment="1">
      <alignment horizontal="right" vertical="center"/>
    </xf>
    <xf numFmtId="0" fontId="7" fillId="0" borderId="1" xfId="0" applyFont="1" applyFill="1" applyBorder="1" applyAlignment="1">
      <alignment horizontal="right"/>
    </xf>
    <xf numFmtId="165" fontId="9" fillId="3" borderId="7" xfId="8" applyFont="1" applyFill="1" applyBorder="1" applyAlignment="1">
      <alignment horizontal="center" vertical="center" wrapText="1"/>
    </xf>
    <xf numFmtId="165" fontId="9" fillId="3" borderId="9" xfId="8" applyFont="1" applyFill="1" applyBorder="1" applyAlignment="1">
      <alignment horizontal="center" vertical="center" wrapText="1"/>
    </xf>
    <xf numFmtId="165" fontId="9" fillId="3" borderId="8" xfId="8" applyFont="1" applyFill="1" applyBorder="1" applyAlignment="1">
      <alignment horizontal="center" vertical="center" wrapText="1"/>
    </xf>
    <xf numFmtId="0" fontId="46" fillId="0" borderId="0" xfId="6" applyFont="1" applyFill="1" applyAlignment="1">
      <alignment wrapText="1"/>
    </xf>
    <xf numFmtId="0" fontId="9" fillId="0" borderId="0" xfId="7" applyFont="1" applyAlignment="1">
      <alignment horizontal="center" vertical="center"/>
    </xf>
    <xf numFmtId="165" fontId="5" fillId="3" borderId="10" xfId="8" applyFont="1" applyFill="1" applyBorder="1" applyAlignment="1">
      <alignment horizontal="right" wrapText="1"/>
    </xf>
    <xf numFmtId="0" fontId="9" fillId="3" borderId="5" xfId="7" applyFont="1" applyFill="1" applyBorder="1" applyAlignment="1">
      <alignment horizontal="center" vertical="center" wrapText="1"/>
    </xf>
    <xf numFmtId="0" fontId="47" fillId="0" borderId="19" xfId="6" applyFont="1" applyBorder="1" applyAlignment="1">
      <alignment horizontal="center" wrapText="1"/>
    </xf>
    <xf numFmtId="0" fontId="47" fillId="0" borderId="6" xfId="6" applyFont="1" applyBorder="1" applyAlignment="1">
      <alignment horizontal="center" wrapText="1"/>
    </xf>
    <xf numFmtId="0" fontId="9" fillId="3" borderId="19" xfId="7" applyFont="1" applyFill="1" applyBorder="1" applyAlignment="1">
      <alignment horizontal="center" vertical="center" wrapText="1"/>
    </xf>
    <xf numFmtId="0" fontId="9" fillId="3" borderId="6" xfId="7" applyFont="1" applyFill="1" applyBorder="1" applyAlignment="1">
      <alignment horizontal="center" vertical="center" wrapText="1"/>
    </xf>
    <xf numFmtId="0" fontId="9" fillId="3" borderId="1" xfId="7" applyFont="1" applyFill="1" applyBorder="1" applyAlignment="1">
      <alignment horizontal="center" vertical="center" wrapText="1"/>
    </xf>
    <xf numFmtId="0" fontId="9" fillId="0" borderId="7" xfId="7" applyFont="1" applyBorder="1" applyAlignment="1">
      <alignment horizontal="center" vertical="center" wrapText="1"/>
    </xf>
    <xf numFmtId="0" fontId="9" fillId="0" borderId="9" xfId="7" applyFont="1" applyBorder="1" applyAlignment="1">
      <alignment horizontal="center" vertical="center" wrapText="1"/>
    </xf>
    <xf numFmtId="0" fontId="9" fillId="0" borderId="8" xfId="7" applyFont="1" applyBorder="1" applyAlignment="1">
      <alignment horizontal="center" vertical="center" wrapText="1"/>
    </xf>
    <xf numFmtId="0" fontId="9" fillId="0" borderId="5" xfId="7" applyFont="1" applyBorder="1" applyAlignment="1">
      <alignment horizontal="center" vertical="center" wrapText="1"/>
    </xf>
    <xf numFmtId="0" fontId="9" fillId="0" borderId="19" xfId="7" applyFont="1" applyBorder="1" applyAlignment="1">
      <alignment horizontal="center" vertical="center" wrapText="1"/>
    </xf>
    <xf numFmtId="165" fontId="9" fillId="3" borderId="5" xfId="8" applyFont="1" applyFill="1" applyBorder="1" applyAlignment="1">
      <alignment horizontal="center" vertical="center" wrapText="1"/>
    </xf>
    <xf numFmtId="165" fontId="9" fillId="3" borderId="19" xfId="8" applyFont="1" applyFill="1" applyBorder="1" applyAlignment="1">
      <alignment horizontal="center" vertical="center" wrapText="1"/>
    </xf>
    <xf numFmtId="0" fontId="53" fillId="0" borderId="0" xfId="0" applyFont="1" applyBorder="1" applyAlignment="1">
      <alignment horizontal="right" wrapText="1"/>
    </xf>
    <xf numFmtId="49" fontId="53" fillId="0" borderId="0" xfId="0" applyNumberFormat="1" applyFont="1" applyFill="1" applyBorder="1" applyAlignment="1">
      <alignment horizontal="center" vertical="center"/>
    </xf>
    <xf numFmtId="0" fontId="57" fillId="0" borderId="0" xfId="0" applyFont="1" applyFill="1" applyAlignment="1">
      <alignment horizontal="center"/>
    </xf>
    <xf numFmtId="49" fontId="53" fillId="0" borderId="10" xfId="0" applyNumberFormat="1" applyFont="1" applyFill="1" applyBorder="1" applyAlignment="1">
      <alignment horizontal="center" vertical="center" wrapText="1"/>
    </xf>
    <xf numFmtId="0" fontId="57" fillId="0" borderId="10" xfId="0" applyFont="1" applyFill="1" applyBorder="1" applyAlignment="1">
      <alignment wrapText="1"/>
    </xf>
    <xf numFmtId="49" fontId="65" fillId="0" borderId="0" xfId="0" applyNumberFormat="1" applyFont="1" applyFill="1" applyBorder="1" applyAlignment="1">
      <alignment horizontal="center"/>
    </xf>
    <xf numFmtId="49" fontId="53" fillId="0" borderId="10" xfId="0" applyNumberFormat="1" applyFont="1" applyFill="1" applyBorder="1" applyAlignment="1">
      <alignment horizontal="center"/>
    </xf>
    <xf numFmtId="49" fontId="53" fillId="0" borderId="0" xfId="0" applyNumberFormat="1" applyFont="1" applyFill="1" applyBorder="1" applyAlignment="1">
      <alignment horizontal="center"/>
    </xf>
    <xf numFmtId="0" fontId="53" fillId="0" borderId="1" xfId="0" applyNumberFormat="1" applyFont="1" applyFill="1" applyBorder="1" applyAlignment="1" applyProtection="1">
      <alignment horizontal="center" vertical="center"/>
    </xf>
    <xf numFmtId="0" fontId="59" fillId="0" borderId="1" xfId="0" applyFont="1" applyBorder="1" applyAlignment="1">
      <alignment horizontal="center" vertical="center"/>
    </xf>
    <xf numFmtId="0" fontId="57" fillId="0" borderId="1" xfId="0" applyFont="1" applyFill="1" applyBorder="1" applyAlignment="1">
      <alignment horizontal="center" vertical="center"/>
    </xf>
    <xf numFmtId="0" fontId="53" fillId="0" borderId="1" xfId="0" applyNumberFormat="1" applyFont="1" applyFill="1" applyBorder="1" applyAlignment="1" applyProtection="1">
      <alignment horizontal="center" vertical="center" wrapText="1"/>
    </xf>
    <xf numFmtId="0" fontId="55" fillId="10" borderId="1" xfId="0" applyFont="1" applyFill="1" applyBorder="1" applyAlignment="1">
      <alignment vertical="center" wrapText="1"/>
    </xf>
    <xf numFmtId="0" fontId="64" fillId="10" borderId="1" xfId="0" applyFont="1" applyFill="1" applyBorder="1" applyAlignment="1"/>
    <xf numFmtId="0" fontId="57" fillId="0" borderId="10" xfId="0" applyFont="1" applyFill="1" applyBorder="1" applyAlignment="1">
      <alignment horizontal="center" vertical="center" wrapText="1"/>
    </xf>
    <xf numFmtId="0" fontId="55" fillId="0" borderId="0" xfId="0" applyFont="1" applyFill="1" applyAlignment="1">
      <alignment horizontal="center" vertical="center" wrapText="1"/>
    </xf>
    <xf numFmtId="49" fontId="53" fillId="0" borderId="0" xfId="0" applyNumberFormat="1" applyFont="1" applyFill="1" applyAlignment="1">
      <alignment horizontal="left" vertical="top"/>
    </xf>
    <xf numFmtId="0" fontId="53" fillId="0" borderId="1" xfId="0" applyFont="1" applyFill="1" applyBorder="1" applyAlignment="1">
      <alignment horizontal="center" vertical="center" wrapText="1"/>
    </xf>
    <xf numFmtId="0" fontId="59" fillId="0" borderId="1" xfId="0" applyFont="1" applyBorder="1" applyAlignment="1">
      <alignment horizontal="center" vertical="center" wrapText="1"/>
    </xf>
    <xf numFmtId="49" fontId="53" fillId="0" borderId="1" xfId="0" applyNumberFormat="1" applyFont="1" applyFill="1" applyBorder="1" applyAlignment="1" applyProtection="1">
      <alignment horizontal="center" vertical="center" wrapText="1"/>
    </xf>
  </cellXfs>
  <cellStyles count="13">
    <cellStyle name="xl111" xfId="11"/>
    <cellStyle name="xl88" xfId="10"/>
    <cellStyle name="Обычный" xfId="0" builtinId="0"/>
    <cellStyle name="Обычный 2" xfId="4"/>
    <cellStyle name="Обычный 2 2" xfId="7"/>
    <cellStyle name="Обычный 3" xfId="5"/>
    <cellStyle name="Обычный 4" xfId="6"/>
    <cellStyle name="Обычный 5" xfId="12"/>
    <cellStyle name="Тысячи [0]_перечис.11" xfId="2"/>
    <cellStyle name="Тысячи_перечис.11" xfId="3"/>
    <cellStyle name="Финансовый" xfId="1" builtinId="3"/>
    <cellStyle name="Финансовый 2" xfId="8"/>
    <cellStyle name="Финансовый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44"/>
  <sheetViews>
    <sheetView view="pageBreakPreview" zoomScale="80" zoomScaleNormal="75" zoomScaleSheetLayoutView="80" workbookViewId="0">
      <selection activeCell="A2" sqref="A2:C2"/>
    </sheetView>
  </sheetViews>
  <sheetFormatPr defaultColWidth="9.109375" defaultRowHeight="15.6" x14ac:dyDescent="0.3"/>
  <cols>
    <col min="1" max="1" width="69.5546875" style="1" customWidth="1"/>
    <col min="2" max="2" width="33.33203125" style="1" customWidth="1"/>
    <col min="3" max="3" width="34.33203125" style="130" customWidth="1"/>
    <col min="4" max="9" width="0" style="1" hidden="1" customWidth="1"/>
    <col min="10" max="16384" width="9.109375" style="1"/>
  </cols>
  <sheetData>
    <row r="1" spans="1:9" ht="78" customHeight="1" x14ac:dyDescent="0.3">
      <c r="B1" s="383" t="s">
        <v>444</v>
      </c>
      <c r="C1" s="383"/>
      <c r="D1" s="383"/>
      <c r="E1" s="383"/>
      <c r="F1" s="383"/>
      <c r="G1" s="383"/>
      <c r="H1" s="383"/>
      <c r="I1" s="383"/>
    </row>
    <row r="2" spans="1:9" ht="56.25" customHeight="1" x14ac:dyDescent="0.3">
      <c r="A2" s="382" t="s">
        <v>445</v>
      </c>
      <c r="B2" s="382"/>
      <c r="C2" s="382"/>
    </row>
    <row r="3" spans="1:9" ht="19.2" customHeight="1" x14ac:dyDescent="0.3">
      <c r="B3" s="12"/>
      <c r="C3" s="130" t="s">
        <v>78</v>
      </c>
    </row>
    <row r="4" spans="1:9" s="13" customFormat="1" ht="18" x14ac:dyDescent="0.35">
      <c r="A4" s="135"/>
      <c r="B4" s="136" t="s">
        <v>11</v>
      </c>
      <c r="C4" s="137" t="s">
        <v>12</v>
      </c>
    </row>
    <row r="5" spans="1:9" s="13" customFormat="1" ht="18" x14ac:dyDescent="0.35">
      <c r="A5" s="388" t="s">
        <v>299</v>
      </c>
      <c r="B5" s="389"/>
      <c r="C5" s="390"/>
    </row>
    <row r="6" spans="1:9" s="13" customFormat="1" ht="18" x14ac:dyDescent="0.35">
      <c r="A6" s="138" t="s">
        <v>0</v>
      </c>
      <c r="B6" s="139"/>
      <c r="C6" s="309" t="s">
        <v>146</v>
      </c>
      <c r="D6" s="50">
        <v>395978.2</v>
      </c>
      <c r="E6" s="50">
        <v>395978.2</v>
      </c>
      <c r="F6" s="50">
        <v>395978.2</v>
      </c>
      <c r="G6" s="50">
        <v>395978.2</v>
      </c>
      <c r="H6" s="50">
        <v>395978.2</v>
      </c>
      <c r="I6" s="50">
        <v>395978.2</v>
      </c>
    </row>
    <row r="7" spans="1:9" s="13" customFormat="1" ht="18" x14ac:dyDescent="0.35">
      <c r="A7" s="140" t="s">
        <v>1</v>
      </c>
      <c r="B7" s="139" t="s">
        <v>133</v>
      </c>
      <c r="C7" s="309" t="s">
        <v>146</v>
      </c>
      <c r="D7" s="50" t="e">
        <f>D13+D18+#REF!</f>
        <v>#REF!</v>
      </c>
      <c r="E7" s="50" t="e">
        <f>E13+E18+#REF!</f>
        <v>#REF!</v>
      </c>
      <c r="F7" s="50" t="e">
        <f>F13+F18+#REF!</f>
        <v>#REF!</v>
      </c>
      <c r="G7" s="50" t="e">
        <f>G13+G18+#REF!</f>
        <v>#REF!</v>
      </c>
      <c r="H7" s="50" t="e">
        <f>H13+H18+#REF!</f>
        <v>#REF!</v>
      </c>
      <c r="I7" s="50" t="e">
        <f>I13+I18+#REF!</f>
        <v>#REF!</v>
      </c>
    </row>
    <row r="8" spans="1:9" s="13" customFormat="1" ht="18" x14ac:dyDescent="0.35">
      <c r="A8" s="386" t="s">
        <v>2</v>
      </c>
      <c r="B8" s="387"/>
      <c r="C8" s="309" t="s">
        <v>146</v>
      </c>
      <c r="D8" s="50"/>
      <c r="E8" s="50"/>
      <c r="F8" s="50"/>
      <c r="G8" s="50"/>
      <c r="H8" s="50"/>
      <c r="I8" s="50"/>
    </row>
    <row r="9" spans="1:9" s="13" customFormat="1" ht="27.6" x14ac:dyDescent="0.35">
      <c r="A9" s="142" t="s">
        <v>222</v>
      </c>
      <c r="B9" s="139" t="s">
        <v>150</v>
      </c>
      <c r="C9" s="308">
        <f>C11</f>
        <v>0</v>
      </c>
      <c r="D9" s="50" t="e">
        <f>#REF!</f>
        <v>#REF!</v>
      </c>
      <c r="E9" s="50" t="e">
        <f>#REF!</f>
        <v>#REF!</v>
      </c>
      <c r="F9" s="50" t="e">
        <f>#REF!</f>
        <v>#REF!</v>
      </c>
      <c r="G9" s="50" t="e">
        <f>#REF!</f>
        <v>#REF!</v>
      </c>
      <c r="H9" s="50" t="e">
        <f>#REF!</f>
        <v>#REF!</v>
      </c>
      <c r="I9" s="50" t="e">
        <f>#REF!</f>
        <v>#REF!</v>
      </c>
    </row>
    <row r="10" spans="1:9" s="13" customFormat="1" ht="18" x14ac:dyDescent="0.35">
      <c r="A10" s="384" t="s">
        <v>151</v>
      </c>
      <c r="B10" s="385"/>
      <c r="C10" s="309"/>
      <c r="D10" s="50"/>
      <c r="E10" s="50"/>
      <c r="F10" s="50"/>
      <c r="G10" s="50"/>
      <c r="H10" s="50"/>
      <c r="I10" s="50"/>
    </row>
    <row r="11" spans="1:9" s="13" customFormat="1" ht="18" x14ac:dyDescent="0.35">
      <c r="A11" s="384" t="s">
        <v>152</v>
      </c>
      <c r="B11" s="385"/>
      <c r="C11" s="309">
        <f>C17-C14</f>
        <v>0</v>
      </c>
      <c r="D11" s="50"/>
      <c r="E11" s="50"/>
      <c r="F11" s="50"/>
      <c r="G11" s="50"/>
      <c r="H11" s="50"/>
      <c r="I11" s="50"/>
    </row>
    <row r="12" spans="1:9" s="13" customFormat="1" ht="18" x14ac:dyDescent="0.35">
      <c r="A12" s="163" t="s">
        <v>144</v>
      </c>
      <c r="B12" s="143" t="s">
        <v>153</v>
      </c>
      <c r="C12" s="309">
        <f>C13</f>
        <v>0</v>
      </c>
      <c r="D12" s="50"/>
      <c r="E12" s="50"/>
      <c r="F12" s="50"/>
      <c r="G12" s="50"/>
      <c r="H12" s="50"/>
      <c r="I12" s="50"/>
    </row>
    <row r="13" spans="1:9" s="51" customFormat="1" ht="17.399999999999999" x14ac:dyDescent="0.3">
      <c r="A13" s="163" t="s">
        <v>145</v>
      </c>
      <c r="B13" s="143" t="s">
        <v>154</v>
      </c>
      <c r="C13" s="309">
        <f>C14</f>
        <v>0</v>
      </c>
      <c r="D13" s="50" t="e">
        <f t="shared" ref="D13:I13" si="0">D14-D16</f>
        <v>#REF!</v>
      </c>
      <c r="E13" s="50" t="e">
        <f t="shared" si="0"/>
        <v>#REF!</v>
      </c>
      <c r="F13" s="50" t="e">
        <f t="shared" si="0"/>
        <v>#REF!</v>
      </c>
      <c r="G13" s="50" t="e">
        <f t="shared" si="0"/>
        <v>#REF!</v>
      </c>
      <c r="H13" s="50" t="e">
        <f t="shared" si="0"/>
        <v>#REF!</v>
      </c>
      <c r="I13" s="50" t="e">
        <f t="shared" si="0"/>
        <v>#REF!</v>
      </c>
    </row>
    <row r="14" spans="1:9" s="13" customFormat="1" ht="27.6" x14ac:dyDescent="0.35">
      <c r="A14" s="163" t="s">
        <v>130</v>
      </c>
      <c r="B14" s="143" t="s">
        <v>155</v>
      </c>
      <c r="C14" s="309">
        <v>0</v>
      </c>
      <c r="D14" s="50" t="e">
        <f t="shared" ref="D14:I14" si="1">D15</f>
        <v>#REF!</v>
      </c>
      <c r="E14" s="50" t="e">
        <f t="shared" si="1"/>
        <v>#REF!</v>
      </c>
      <c r="F14" s="50" t="e">
        <f t="shared" si="1"/>
        <v>#REF!</v>
      </c>
      <c r="G14" s="50" t="e">
        <f t="shared" si="1"/>
        <v>#REF!</v>
      </c>
      <c r="H14" s="50" t="e">
        <f t="shared" si="1"/>
        <v>#REF!</v>
      </c>
      <c r="I14" s="50" t="e">
        <f t="shared" si="1"/>
        <v>#REF!</v>
      </c>
    </row>
    <row r="15" spans="1:9" s="13" customFormat="1" ht="23.25" customHeight="1" x14ac:dyDescent="0.35">
      <c r="A15" s="144" t="s">
        <v>156</v>
      </c>
      <c r="B15" s="143" t="s">
        <v>157</v>
      </c>
      <c r="C15" s="309">
        <f>C16</f>
        <v>0</v>
      </c>
      <c r="D15" s="50" t="e">
        <f>D17+#REF!+D22-D20-#REF!</f>
        <v>#REF!</v>
      </c>
      <c r="E15" s="50" t="e">
        <f>E17+#REF!+E22-E20-#REF!</f>
        <v>#REF!</v>
      </c>
      <c r="F15" s="50" t="e">
        <f>F17+#REF!+F22-F20-#REF!</f>
        <v>#REF!</v>
      </c>
      <c r="G15" s="50" t="e">
        <f>G17+#REF!+G22-G20-#REF!</f>
        <v>#REF!</v>
      </c>
      <c r="H15" s="50" t="e">
        <f>H17+#REF!+H22-H20-#REF!</f>
        <v>#REF!</v>
      </c>
      <c r="I15" s="50" t="e">
        <f>I17+#REF!+I22-I20-#REF!</f>
        <v>#REF!</v>
      </c>
    </row>
    <row r="16" spans="1:9" s="13" customFormat="1" ht="18" x14ac:dyDescent="0.35">
      <c r="A16" s="144" t="s">
        <v>158</v>
      </c>
      <c r="B16" s="143" t="s">
        <v>159</v>
      </c>
      <c r="C16" s="309">
        <f>C17</f>
        <v>0</v>
      </c>
      <c r="D16" s="50">
        <f t="shared" ref="D16:I16" si="2">D17</f>
        <v>160000</v>
      </c>
      <c r="E16" s="50">
        <f t="shared" si="2"/>
        <v>160000</v>
      </c>
      <c r="F16" s="50">
        <f t="shared" si="2"/>
        <v>160000</v>
      </c>
      <c r="G16" s="50">
        <f t="shared" si="2"/>
        <v>160000</v>
      </c>
      <c r="H16" s="50">
        <f t="shared" si="2"/>
        <v>160000</v>
      </c>
      <c r="I16" s="50">
        <f t="shared" si="2"/>
        <v>160000</v>
      </c>
    </row>
    <row r="17" spans="1:9" s="13" customFormat="1" ht="39" customHeight="1" x14ac:dyDescent="0.35">
      <c r="A17" s="144" t="s">
        <v>131</v>
      </c>
      <c r="B17" s="143" t="s">
        <v>160</v>
      </c>
      <c r="C17" s="309">
        <v>0</v>
      </c>
      <c r="D17" s="50">
        <v>160000</v>
      </c>
      <c r="E17" s="50">
        <v>160000</v>
      </c>
      <c r="F17" s="50">
        <v>160000</v>
      </c>
      <c r="G17" s="50">
        <v>160000</v>
      </c>
      <c r="H17" s="50">
        <v>160000</v>
      </c>
      <c r="I17" s="50">
        <v>160000</v>
      </c>
    </row>
    <row r="18" spans="1:9" s="51" customFormat="1" ht="17.399999999999999" x14ac:dyDescent="0.3">
      <c r="A18" s="140" t="s">
        <v>3</v>
      </c>
      <c r="B18" s="139" t="s">
        <v>134</v>
      </c>
      <c r="C18" s="309">
        <v>0</v>
      </c>
      <c r="D18" s="50">
        <f t="shared" ref="D18:I18" si="3">D19-D21</f>
        <v>-4978.640000000014</v>
      </c>
      <c r="E18" s="50">
        <f t="shared" si="3"/>
        <v>-4978.640000000014</v>
      </c>
      <c r="F18" s="50">
        <f t="shared" si="3"/>
        <v>-4978.640000000014</v>
      </c>
      <c r="G18" s="50">
        <f t="shared" si="3"/>
        <v>-4978.640000000014</v>
      </c>
      <c r="H18" s="50">
        <f t="shared" si="3"/>
        <v>-4978.640000000014</v>
      </c>
      <c r="I18" s="50">
        <f t="shared" si="3"/>
        <v>-4978.640000000014</v>
      </c>
    </row>
    <row r="19" spans="1:9" s="13" customFormat="1" ht="27.6" x14ac:dyDescent="0.35">
      <c r="A19" s="145" t="s">
        <v>4</v>
      </c>
      <c r="B19" s="139" t="s">
        <v>135</v>
      </c>
      <c r="C19" s="309">
        <v>0</v>
      </c>
      <c r="D19" s="50">
        <f t="shared" ref="D19:I19" si="4">D20</f>
        <v>250000</v>
      </c>
      <c r="E19" s="50">
        <f t="shared" si="4"/>
        <v>250000</v>
      </c>
      <c r="F19" s="50">
        <f t="shared" si="4"/>
        <v>250000</v>
      </c>
      <c r="G19" s="50">
        <f t="shared" si="4"/>
        <v>250000</v>
      </c>
      <c r="H19" s="50">
        <f t="shared" si="4"/>
        <v>250000</v>
      </c>
      <c r="I19" s="50">
        <f t="shared" si="4"/>
        <v>250000</v>
      </c>
    </row>
    <row r="20" spans="1:9" s="13" customFormat="1" ht="27.6" x14ac:dyDescent="0.35">
      <c r="A20" s="141" t="s">
        <v>223</v>
      </c>
      <c r="B20" s="139" t="s">
        <v>136</v>
      </c>
      <c r="C20" s="309">
        <v>0</v>
      </c>
      <c r="D20" s="50">
        <v>250000</v>
      </c>
      <c r="E20" s="50">
        <v>250000</v>
      </c>
      <c r="F20" s="50">
        <v>250000</v>
      </c>
      <c r="G20" s="50">
        <v>250000</v>
      </c>
      <c r="H20" s="50">
        <v>250000</v>
      </c>
      <c r="I20" s="50">
        <v>250000</v>
      </c>
    </row>
    <row r="21" spans="1:9" s="13" customFormat="1" ht="27.6" x14ac:dyDescent="0.35">
      <c r="A21" s="141" t="s">
        <v>6</v>
      </c>
      <c r="B21" s="139" t="s">
        <v>137</v>
      </c>
      <c r="C21" s="309">
        <v>0</v>
      </c>
      <c r="D21" s="50">
        <f t="shared" ref="D21:I21" si="5">D22</f>
        <v>254978.64</v>
      </c>
      <c r="E21" s="50">
        <f t="shared" si="5"/>
        <v>254978.64</v>
      </c>
      <c r="F21" s="50">
        <f t="shared" si="5"/>
        <v>254978.64</v>
      </c>
      <c r="G21" s="50">
        <f t="shared" si="5"/>
        <v>254978.64</v>
      </c>
      <c r="H21" s="50">
        <f t="shared" si="5"/>
        <v>254978.64</v>
      </c>
      <c r="I21" s="50">
        <f t="shared" si="5"/>
        <v>254978.64</v>
      </c>
    </row>
    <row r="22" spans="1:9" s="13" customFormat="1" ht="27.6" x14ac:dyDescent="0.35">
      <c r="A22" s="141" t="s">
        <v>13</v>
      </c>
      <c r="B22" s="139" t="s">
        <v>138</v>
      </c>
      <c r="C22" s="309">
        <v>0</v>
      </c>
      <c r="D22" s="50">
        <f t="shared" ref="D22:I22" si="6">4978.64+250000</f>
        <v>254978.64</v>
      </c>
      <c r="E22" s="50">
        <f t="shared" si="6"/>
        <v>254978.64</v>
      </c>
      <c r="F22" s="50">
        <f t="shared" si="6"/>
        <v>254978.64</v>
      </c>
      <c r="G22" s="50">
        <f t="shared" si="6"/>
        <v>254978.64</v>
      </c>
      <c r="H22" s="50">
        <f t="shared" si="6"/>
        <v>254978.64</v>
      </c>
      <c r="I22" s="50">
        <f t="shared" si="6"/>
        <v>254978.64</v>
      </c>
    </row>
    <row r="23" spans="1:9" s="13" customFormat="1" ht="27.6" x14ac:dyDescent="0.35">
      <c r="A23" s="140" t="s">
        <v>7</v>
      </c>
      <c r="B23" s="139" t="s">
        <v>139</v>
      </c>
      <c r="C23" s="309">
        <v>0</v>
      </c>
    </row>
    <row r="24" spans="1:9" s="13" customFormat="1" ht="27.6" x14ac:dyDescent="0.35">
      <c r="A24" s="141" t="s">
        <v>5</v>
      </c>
      <c r="B24" s="139" t="s">
        <v>140</v>
      </c>
      <c r="C24" s="309">
        <v>0</v>
      </c>
    </row>
    <row r="25" spans="1:9" s="13" customFormat="1" ht="27.6" x14ac:dyDescent="0.35">
      <c r="A25" s="141" t="s">
        <v>14</v>
      </c>
      <c r="B25" s="139" t="s">
        <v>141</v>
      </c>
      <c r="C25" s="309">
        <v>0</v>
      </c>
    </row>
    <row r="26" spans="1:9" s="13" customFormat="1" ht="41.4" x14ac:dyDescent="0.35">
      <c r="A26" s="141" t="s">
        <v>8</v>
      </c>
      <c r="B26" s="139" t="s">
        <v>142</v>
      </c>
      <c r="C26" s="309">
        <v>0</v>
      </c>
    </row>
    <row r="27" spans="1:9" s="13" customFormat="1" ht="27.6" x14ac:dyDescent="0.35">
      <c r="A27" s="141" t="s">
        <v>15</v>
      </c>
      <c r="B27" s="139" t="s">
        <v>143</v>
      </c>
      <c r="C27" s="309">
        <v>0</v>
      </c>
    </row>
    <row r="28" spans="1:9" s="13" customFormat="1" ht="18" x14ac:dyDescent="0.35">
      <c r="B28" s="52"/>
      <c r="C28" s="126"/>
    </row>
    <row r="29" spans="1:9" s="13" customFormat="1" ht="18" x14ac:dyDescent="0.35">
      <c r="B29" s="52"/>
      <c r="C29" s="126"/>
    </row>
    <row r="30" spans="1:9" s="13" customFormat="1" ht="18" x14ac:dyDescent="0.35">
      <c r="B30" s="53"/>
      <c r="C30" s="127"/>
    </row>
    <row r="31" spans="1:9" s="13" customFormat="1" ht="18" x14ac:dyDescent="0.35">
      <c r="B31" s="52"/>
      <c r="C31" s="126"/>
    </row>
    <row r="32" spans="1:9" s="13" customFormat="1" ht="18" x14ac:dyDescent="0.35">
      <c r="B32" s="52"/>
      <c r="C32" s="126"/>
    </row>
    <row r="33" spans="2:3" s="13" customFormat="1" ht="18" x14ac:dyDescent="0.35">
      <c r="B33" s="53"/>
      <c r="C33" s="127"/>
    </row>
    <row r="34" spans="2:3" s="13" customFormat="1" ht="18" x14ac:dyDescent="0.35">
      <c r="B34" s="52"/>
      <c r="C34" s="126"/>
    </row>
    <row r="35" spans="2:3" s="13" customFormat="1" ht="18" x14ac:dyDescent="0.35">
      <c r="B35" s="52"/>
      <c r="C35" s="126"/>
    </row>
    <row r="36" spans="2:3" s="13" customFormat="1" ht="18" x14ac:dyDescent="0.35">
      <c r="B36" s="52"/>
      <c r="C36" s="126"/>
    </row>
    <row r="37" spans="2:3" s="13" customFormat="1" ht="18" x14ac:dyDescent="0.35">
      <c r="B37" s="52"/>
      <c r="C37" s="126"/>
    </row>
    <row r="38" spans="2:3" s="13" customFormat="1" ht="18" x14ac:dyDescent="0.35">
      <c r="B38" s="54"/>
      <c r="C38" s="128"/>
    </row>
    <row r="39" spans="2:3" s="13" customFormat="1" ht="18" x14ac:dyDescent="0.35">
      <c r="B39" s="54"/>
      <c r="C39" s="128"/>
    </row>
    <row r="40" spans="2:3" s="13" customFormat="1" ht="18" x14ac:dyDescent="0.35">
      <c r="B40" s="54"/>
      <c r="C40" s="128"/>
    </row>
    <row r="41" spans="2:3" s="13" customFormat="1" ht="18" x14ac:dyDescent="0.35">
      <c r="C41" s="129"/>
    </row>
    <row r="42" spans="2:3" s="13" customFormat="1" ht="18" x14ac:dyDescent="0.35">
      <c r="C42" s="129"/>
    </row>
    <row r="43" spans="2:3" s="13" customFormat="1" ht="18" x14ac:dyDescent="0.35">
      <c r="C43" s="129"/>
    </row>
    <row r="44" spans="2:3" s="13" customFormat="1" ht="18" x14ac:dyDescent="0.35">
      <c r="C44" s="129"/>
    </row>
    <row r="45" spans="2:3" s="13" customFormat="1" ht="18" x14ac:dyDescent="0.35">
      <c r="C45" s="129"/>
    </row>
    <row r="46" spans="2:3" s="13" customFormat="1" ht="18" x14ac:dyDescent="0.35">
      <c r="C46" s="129"/>
    </row>
    <row r="47" spans="2:3" s="13" customFormat="1" ht="18" x14ac:dyDescent="0.35">
      <c r="C47" s="129"/>
    </row>
    <row r="48" spans="2:3" s="13" customFormat="1" ht="18" x14ac:dyDescent="0.35">
      <c r="C48" s="129"/>
    </row>
    <row r="49" spans="3:3" s="13" customFormat="1" ht="18" x14ac:dyDescent="0.35">
      <c r="C49" s="129"/>
    </row>
    <row r="50" spans="3:3" s="13" customFormat="1" ht="18" x14ac:dyDescent="0.35">
      <c r="C50" s="129"/>
    </row>
    <row r="51" spans="3:3" s="13" customFormat="1" ht="18" x14ac:dyDescent="0.35">
      <c r="C51" s="129"/>
    </row>
    <row r="52" spans="3:3" s="13" customFormat="1" ht="18" x14ac:dyDescent="0.35">
      <c r="C52" s="129"/>
    </row>
    <row r="53" spans="3:3" s="13" customFormat="1" ht="18" x14ac:dyDescent="0.35">
      <c r="C53" s="129"/>
    </row>
    <row r="54" spans="3:3" s="13" customFormat="1" ht="18" x14ac:dyDescent="0.35">
      <c r="C54" s="129"/>
    </row>
    <row r="55" spans="3:3" s="13" customFormat="1" ht="18" x14ac:dyDescent="0.35">
      <c r="C55" s="129"/>
    </row>
    <row r="56" spans="3:3" s="13" customFormat="1" ht="18" x14ac:dyDescent="0.35">
      <c r="C56" s="129"/>
    </row>
    <row r="57" spans="3:3" s="13" customFormat="1" ht="18" x14ac:dyDescent="0.35">
      <c r="C57" s="129"/>
    </row>
    <row r="58" spans="3:3" s="13" customFormat="1" ht="18" x14ac:dyDescent="0.35">
      <c r="C58" s="129"/>
    </row>
    <row r="59" spans="3:3" s="13" customFormat="1" ht="18" x14ac:dyDescent="0.35">
      <c r="C59" s="129"/>
    </row>
    <row r="60" spans="3:3" s="13" customFormat="1" ht="18" x14ac:dyDescent="0.35">
      <c r="C60" s="129"/>
    </row>
    <row r="61" spans="3:3" s="13" customFormat="1" ht="18" x14ac:dyDescent="0.35">
      <c r="C61" s="129"/>
    </row>
    <row r="62" spans="3:3" s="13" customFormat="1" ht="18" x14ac:dyDescent="0.35">
      <c r="C62" s="129"/>
    </row>
    <row r="63" spans="3:3" s="13" customFormat="1" ht="18" x14ac:dyDescent="0.35">
      <c r="C63" s="129"/>
    </row>
    <row r="64" spans="3:3" s="13" customFormat="1" ht="18" x14ac:dyDescent="0.35">
      <c r="C64" s="129"/>
    </row>
    <row r="65" spans="3:3" s="13" customFormat="1" ht="18" x14ac:dyDescent="0.35">
      <c r="C65" s="129"/>
    </row>
    <row r="66" spans="3:3" s="13" customFormat="1" ht="18" x14ac:dyDescent="0.35">
      <c r="C66" s="129"/>
    </row>
    <row r="67" spans="3:3" s="13" customFormat="1" ht="18" x14ac:dyDescent="0.35">
      <c r="C67" s="129"/>
    </row>
    <row r="68" spans="3:3" s="13" customFormat="1" ht="18" x14ac:dyDescent="0.35">
      <c r="C68" s="129"/>
    </row>
    <row r="69" spans="3:3" s="13" customFormat="1" ht="18" x14ac:dyDescent="0.35">
      <c r="C69" s="129"/>
    </row>
    <row r="70" spans="3:3" s="13" customFormat="1" ht="18" x14ac:dyDescent="0.35">
      <c r="C70" s="129"/>
    </row>
    <row r="71" spans="3:3" s="13" customFormat="1" ht="18" x14ac:dyDescent="0.35">
      <c r="C71" s="129"/>
    </row>
    <row r="72" spans="3:3" s="13" customFormat="1" ht="18" x14ac:dyDescent="0.35">
      <c r="C72" s="129"/>
    </row>
    <row r="73" spans="3:3" s="13" customFormat="1" ht="18" x14ac:dyDescent="0.35">
      <c r="C73" s="129"/>
    </row>
    <row r="74" spans="3:3" s="13" customFormat="1" ht="18" x14ac:dyDescent="0.35">
      <c r="C74" s="129"/>
    </row>
    <row r="75" spans="3:3" s="13" customFormat="1" ht="18" x14ac:dyDescent="0.35">
      <c r="C75" s="129"/>
    </row>
    <row r="76" spans="3:3" s="13" customFormat="1" ht="18" x14ac:dyDescent="0.35">
      <c r="C76" s="129"/>
    </row>
    <row r="77" spans="3:3" s="13" customFormat="1" ht="18" x14ac:dyDescent="0.35">
      <c r="C77" s="129"/>
    </row>
    <row r="78" spans="3:3" s="13" customFormat="1" ht="18" x14ac:dyDescent="0.35">
      <c r="C78" s="129"/>
    </row>
    <row r="79" spans="3:3" s="13" customFormat="1" ht="18" x14ac:dyDescent="0.35">
      <c r="C79" s="129"/>
    </row>
    <row r="80" spans="3:3" s="13" customFormat="1" ht="18" x14ac:dyDescent="0.35">
      <c r="C80" s="129"/>
    </row>
    <row r="81" spans="3:3" s="13" customFormat="1" ht="18" x14ac:dyDescent="0.35">
      <c r="C81" s="129"/>
    </row>
    <row r="82" spans="3:3" s="13" customFormat="1" ht="18" x14ac:dyDescent="0.35">
      <c r="C82" s="129"/>
    </row>
    <row r="83" spans="3:3" s="13" customFormat="1" ht="18" x14ac:dyDescent="0.35">
      <c r="C83" s="129"/>
    </row>
    <row r="84" spans="3:3" s="13" customFormat="1" ht="18" x14ac:dyDescent="0.35">
      <c r="C84" s="129"/>
    </row>
    <row r="85" spans="3:3" s="13" customFormat="1" ht="18" x14ac:dyDescent="0.35">
      <c r="C85" s="129"/>
    </row>
    <row r="86" spans="3:3" s="13" customFormat="1" ht="18" x14ac:dyDescent="0.35">
      <c r="C86" s="129"/>
    </row>
    <row r="87" spans="3:3" s="13" customFormat="1" ht="18" x14ac:dyDescent="0.35">
      <c r="C87" s="129"/>
    </row>
    <row r="88" spans="3:3" s="13" customFormat="1" ht="18" x14ac:dyDescent="0.35">
      <c r="C88" s="129"/>
    </row>
    <row r="89" spans="3:3" s="13" customFormat="1" ht="18" x14ac:dyDescent="0.35">
      <c r="C89" s="129"/>
    </row>
    <row r="90" spans="3:3" s="13" customFormat="1" ht="18" x14ac:dyDescent="0.35">
      <c r="C90" s="129"/>
    </row>
    <row r="91" spans="3:3" s="13" customFormat="1" ht="18" x14ac:dyDescent="0.35">
      <c r="C91" s="129"/>
    </row>
    <row r="92" spans="3:3" s="13" customFormat="1" ht="18" x14ac:dyDescent="0.35">
      <c r="C92" s="129"/>
    </row>
    <row r="93" spans="3:3" s="13" customFormat="1" ht="18" x14ac:dyDescent="0.35">
      <c r="C93" s="129"/>
    </row>
    <row r="94" spans="3:3" s="13" customFormat="1" ht="18" x14ac:dyDescent="0.35">
      <c r="C94" s="129"/>
    </row>
    <row r="95" spans="3:3" s="13" customFormat="1" ht="18" x14ac:dyDescent="0.35">
      <c r="C95" s="129"/>
    </row>
    <row r="96" spans="3:3" s="13" customFormat="1" ht="18" x14ac:dyDescent="0.35">
      <c r="C96" s="129"/>
    </row>
    <row r="97" spans="3:3" s="13" customFormat="1" ht="18" x14ac:dyDescent="0.35">
      <c r="C97" s="129"/>
    </row>
    <row r="98" spans="3:3" s="13" customFormat="1" ht="18" x14ac:dyDescent="0.35">
      <c r="C98" s="129"/>
    </row>
    <row r="99" spans="3:3" s="13" customFormat="1" ht="18" x14ac:dyDescent="0.35">
      <c r="C99" s="129"/>
    </row>
    <row r="100" spans="3:3" s="13" customFormat="1" ht="18" x14ac:dyDescent="0.35">
      <c r="C100" s="129"/>
    </row>
    <row r="101" spans="3:3" s="13" customFormat="1" ht="18" x14ac:dyDescent="0.35">
      <c r="C101" s="129"/>
    </row>
    <row r="102" spans="3:3" s="13" customFormat="1" ht="18" x14ac:dyDescent="0.35">
      <c r="C102" s="129"/>
    </row>
    <row r="103" spans="3:3" s="13" customFormat="1" ht="18" x14ac:dyDescent="0.35">
      <c r="C103" s="129"/>
    </row>
    <row r="104" spans="3:3" s="13" customFormat="1" ht="18" x14ac:dyDescent="0.35">
      <c r="C104" s="129"/>
    </row>
    <row r="105" spans="3:3" s="13" customFormat="1" ht="18" x14ac:dyDescent="0.35">
      <c r="C105" s="129"/>
    </row>
    <row r="106" spans="3:3" s="13" customFormat="1" ht="18" x14ac:dyDescent="0.35">
      <c r="C106" s="129"/>
    </row>
    <row r="107" spans="3:3" s="13" customFormat="1" ht="18" x14ac:dyDescent="0.35">
      <c r="C107" s="129"/>
    </row>
    <row r="108" spans="3:3" s="13" customFormat="1" ht="18" x14ac:dyDescent="0.35">
      <c r="C108" s="129"/>
    </row>
    <row r="109" spans="3:3" s="13" customFormat="1" ht="18" x14ac:dyDescent="0.35">
      <c r="C109" s="129"/>
    </row>
    <row r="110" spans="3:3" s="13" customFormat="1" ht="18" x14ac:dyDescent="0.35">
      <c r="C110" s="129"/>
    </row>
    <row r="111" spans="3:3" s="13" customFormat="1" ht="18" x14ac:dyDescent="0.35">
      <c r="C111" s="129"/>
    </row>
    <row r="112" spans="3:3" s="13" customFormat="1" ht="18" x14ac:dyDescent="0.35">
      <c r="C112" s="129"/>
    </row>
    <row r="113" spans="3:3" s="13" customFormat="1" ht="18" x14ac:dyDescent="0.35">
      <c r="C113" s="129"/>
    </row>
    <row r="114" spans="3:3" s="13" customFormat="1" ht="18" x14ac:dyDescent="0.35">
      <c r="C114" s="129"/>
    </row>
    <row r="115" spans="3:3" s="13" customFormat="1" ht="18" x14ac:dyDescent="0.35">
      <c r="C115" s="129"/>
    </row>
    <row r="116" spans="3:3" s="13" customFormat="1" ht="18" x14ac:dyDescent="0.35">
      <c r="C116" s="129"/>
    </row>
    <row r="117" spans="3:3" s="13" customFormat="1" ht="18" x14ac:dyDescent="0.35">
      <c r="C117" s="129"/>
    </row>
    <row r="118" spans="3:3" s="13" customFormat="1" ht="18" x14ac:dyDescent="0.35">
      <c r="C118" s="129"/>
    </row>
    <row r="119" spans="3:3" s="13" customFormat="1" ht="18" x14ac:dyDescent="0.35">
      <c r="C119" s="129"/>
    </row>
    <row r="120" spans="3:3" s="13" customFormat="1" ht="18" x14ac:dyDescent="0.35">
      <c r="C120" s="129"/>
    </row>
    <row r="121" spans="3:3" s="13" customFormat="1" ht="18" x14ac:dyDescent="0.35">
      <c r="C121" s="129"/>
    </row>
    <row r="122" spans="3:3" s="13" customFormat="1" ht="18" x14ac:dyDescent="0.35">
      <c r="C122" s="129"/>
    </row>
    <row r="123" spans="3:3" s="13" customFormat="1" ht="18" x14ac:dyDescent="0.35">
      <c r="C123" s="129"/>
    </row>
    <row r="124" spans="3:3" s="13" customFormat="1" ht="18" x14ac:dyDescent="0.35">
      <c r="C124" s="129"/>
    </row>
    <row r="125" spans="3:3" s="13" customFormat="1" ht="18" x14ac:dyDescent="0.35">
      <c r="C125" s="129"/>
    </row>
    <row r="126" spans="3:3" s="13" customFormat="1" ht="18" x14ac:dyDescent="0.35">
      <c r="C126" s="129"/>
    </row>
    <row r="127" spans="3:3" s="13" customFormat="1" ht="18" x14ac:dyDescent="0.35">
      <c r="C127" s="129"/>
    </row>
    <row r="128" spans="3:3" s="13" customFormat="1" ht="18" x14ac:dyDescent="0.35">
      <c r="C128" s="129"/>
    </row>
    <row r="129" spans="3:3" s="13" customFormat="1" ht="18" x14ac:dyDescent="0.35">
      <c r="C129" s="129"/>
    </row>
    <row r="130" spans="3:3" s="13" customFormat="1" ht="18" x14ac:dyDescent="0.35">
      <c r="C130" s="129"/>
    </row>
    <row r="131" spans="3:3" s="13" customFormat="1" ht="18" x14ac:dyDescent="0.35">
      <c r="C131" s="129"/>
    </row>
    <row r="132" spans="3:3" s="13" customFormat="1" ht="18" x14ac:dyDescent="0.35">
      <c r="C132" s="129"/>
    </row>
    <row r="133" spans="3:3" s="13" customFormat="1" ht="18" x14ac:dyDescent="0.35">
      <c r="C133" s="129"/>
    </row>
    <row r="134" spans="3:3" s="13" customFormat="1" ht="18" x14ac:dyDescent="0.35">
      <c r="C134" s="129"/>
    </row>
    <row r="135" spans="3:3" s="13" customFormat="1" ht="18" x14ac:dyDescent="0.35">
      <c r="C135" s="129"/>
    </row>
    <row r="136" spans="3:3" s="13" customFormat="1" ht="18" x14ac:dyDescent="0.35">
      <c r="C136" s="129"/>
    </row>
    <row r="137" spans="3:3" s="13" customFormat="1" ht="18" x14ac:dyDescent="0.35">
      <c r="C137" s="129"/>
    </row>
    <row r="138" spans="3:3" s="13" customFormat="1" ht="18" x14ac:dyDescent="0.35">
      <c r="C138" s="129"/>
    </row>
    <row r="139" spans="3:3" s="13" customFormat="1" ht="18" x14ac:dyDescent="0.35">
      <c r="C139" s="129"/>
    </row>
    <row r="140" spans="3:3" s="13" customFormat="1" ht="18" x14ac:dyDescent="0.35">
      <c r="C140" s="129"/>
    </row>
    <row r="141" spans="3:3" s="13" customFormat="1" ht="18" x14ac:dyDescent="0.35">
      <c r="C141" s="129"/>
    </row>
    <row r="142" spans="3:3" s="13" customFormat="1" ht="18" x14ac:dyDescent="0.35">
      <c r="C142" s="129"/>
    </row>
    <row r="143" spans="3:3" s="13" customFormat="1" ht="18" x14ac:dyDescent="0.35">
      <c r="C143" s="129"/>
    </row>
    <row r="144" spans="3:3" s="13" customFormat="1" ht="18" x14ac:dyDescent="0.35">
      <c r="C144" s="129"/>
    </row>
  </sheetData>
  <mergeCells count="6">
    <mergeCell ref="A2:C2"/>
    <mergeCell ref="B1:I1"/>
    <mergeCell ref="A11:B11"/>
    <mergeCell ref="A10:B10"/>
    <mergeCell ref="A8:B8"/>
    <mergeCell ref="A5:C5"/>
  </mergeCells>
  <phoneticPr fontId="4" type="noConversion"/>
  <pageMargins left="1.01" right="0.8" top="1" bottom="1" header="0.5" footer="0.5"/>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BreakPreview" topLeftCell="A35" zoomScaleSheetLayoutView="100" workbookViewId="0">
      <selection activeCell="J5" sqref="J5"/>
    </sheetView>
  </sheetViews>
  <sheetFormatPr defaultRowHeight="13.2" x14ac:dyDescent="0.25"/>
  <cols>
    <col min="1" max="1" width="7.109375" style="32" customWidth="1"/>
    <col min="2" max="2" width="50.88671875" style="33" customWidth="1"/>
    <col min="3" max="3" width="10.88671875" style="34" customWidth="1"/>
    <col min="4" max="4" width="8.6640625" style="34" customWidth="1"/>
    <col min="5" max="5" width="9.6640625" style="34" customWidth="1"/>
    <col min="6" max="6" width="16.44140625" style="34" customWidth="1"/>
    <col min="7" max="7" width="9.88671875" style="34" customWidth="1"/>
    <col min="8" max="8" width="13.33203125" style="34" customWidth="1"/>
    <col min="9" max="9" width="14.33203125" style="34" customWidth="1"/>
    <col min="10" max="10" width="17.6640625" style="35" customWidth="1"/>
    <col min="11" max="256" width="9.109375" style="35"/>
    <col min="257" max="257" width="3.5546875" style="35" customWidth="1"/>
    <col min="258" max="258" width="40.88671875" style="35" customWidth="1"/>
    <col min="259" max="259" width="5.109375" style="35" customWidth="1"/>
    <col min="260" max="261" width="4.33203125" style="35" customWidth="1"/>
    <col min="262" max="262" width="8.5546875" style="35" customWidth="1"/>
    <col min="263" max="263" width="6.6640625" style="35" customWidth="1"/>
    <col min="264" max="264" width="11.33203125" style="35" customWidth="1"/>
    <col min="265" max="265" width="12.33203125" style="35" customWidth="1"/>
    <col min="266" max="512" width="9.109375" style="35"/>
    <col min="513" max="513" width="3.5546875" style="35" customWidth="1"/>
    <col min="514" max="514" width="40.88671875" style="35" customWidth="1"/>
    <col min="515" max="515" width="5.109375" style="35" customWidth="1"/>
    <col min="516" max="517" width="4.33203125" style="35" customWidth="1"/>
    <col min="518" max="518" width="8.5546875" style="35" customWidth="1"/>
    <col min="519" max="519" width="6.6640625" style="35" customWidth="1"/>
    <col min="520" max="520" width="11.33203125" style="35" customWidth="1"/>
    <col min="521" max="521" width="12.33203125" style="35" customWidth="1"/>
    <col min="522" max="768" width="9.109375" style="35"/>
    <col min="769" max="769" width="3.5546875" style="35" customWidth="1"/>
    <col min="770" max="770" width="40.88671875" style="35" customWidth="1"/>
    <col min="771" max="771" width="5.109375" style="35" customWidth="1"/>
    <col min="772" max="773" width="4.33203125" style="35" customWidth="1"/>
    <col min="774" max="774" width="8.5546875" style="35" customWidth="1"/>
    <col min="775" max="775" width="6.6640625" style="35" customWidth="1"/>
    <col min="776" max="776" width="11.33203125" style="35" customWidth="1"/>
    <col min="777" max="777" width="12.33203125" style="35" customWidth="1"/>
    <col min="778" max="1024" width="9.109375" style="35"/>
    <col min="1025" max="1025" width="3.5546875" style="35" customWidth="1"/>
    <col min="1026" max="1026" width="40.88671875" style="35" customWidth="1"/>
    <col min="1027" max="1027" width="5.109375" style="35" customWidth="1"/>
    <col min="1028" max="1029" width="4.33203125" style="35" customWidth="1"/>
    <col min="1030" max="1030" width="8.5546875" style="35" customWidth="1"/>
    <col min="1031" max="1031" width="6.6640625" style="35" customWidth="1"/>
    <col min="1032" max="1032" width="11.33203125" style="35" customWidth="1"/>
    <col min="1033" max="1033" width="12.33203125" style="35" customWidth="1"/>
    <col min="1034" max="1280" width="9.109375" style="35"/>
    <col min="1281" max="1281" width="3.5546875" style="35" customWidth="1"/>
    <col min="1282" max="1282" width="40.88671875" style="35" customWidth="1"/>
    <col min="1283" max="1283" width="5.109375" style="35" customWidth="1"/>
    <col min="1284" max="1285" width="4.33203125" style="35" customWidth="1"/>
    <col min="1286" max="1286" width="8.5546875" style="35" customWidth="1"/>
    <col min="1287" max="1287" width="6.6640625" style="35" customWidth="1"/>
    <col min="1288" max="1288" width="11.33203125" style="35" customWidth="1"/>
    <col min="1289" max="1289" width="12.33203125" style="35" customWidth="1"/>
    <col min="1290" max="1536" width="9.109375" style="35"/>
    <col min="1537" max="1537" width="3.5546875" style="35" customWidth="1"/>
    <col min="1538" max="1538" width="40.88671875" style="35" customWidth="1"/>
    <col min="1539" max="1539" width="5.109375" style="35" customWidth="1"/>
    <col min="1540" max="1541" width="4.33203125" style="35" customWidth="1"/>
    <col min="1542" max="1542" width="8.5546875" style="35" customWidth="1"/>
    <col min="1543" max="1543" width="6.6640625" style="35" customWidth="1"/>
    <col min="1544" max="1544" width="11.33203125" style="35" customWidth="1"/>
    <col min="1545" max="1545" width="12.33203125" style="35" customWidth="1"/>
    <col min="1546" max="1792" width="9.109375" style="35"/>
    <col min="1793" max="1793" width="3.5546875" style="35" customWidth="1"/>
    <col min="1794" max="1794" width="40.88671875" style="35" customWidth="1"/>
    <col min="1795" max="1795" width="5.109375" style="35" customWidth="1"/>
    <col min="1796" max="1797" width="4.33203125" style="35" customWidth="1"/>
    <col min="1798" max="1798" width="8.5546875" style="35" customWidth="1"/>
    <col min="1799" max="1799" width="6.6640625" style="35" customWidth="1"/>
    <col min="1800" max="1800" width="11.33203125" style="35" customWidth="1"/>
    <col min="1801" max="1801" width="12.33203125" style="35" customWidth="1"/>
    <col min="1802" max="2048" width="9.109375" style="35"/>
    <col min="2049" max="2049" width="3.5546875" style="35" customWidth="1"/>
    <col min="2050" max="2050" width="40.88671875" style="35" customWidth="1"/>
    <col min="2051" max="2051" width="5.109375" style="35" customWidth="1"/>
    <col min="2052" max="2053" width="4.33203125" style="35" customWidth="1"/>
    <col min="2054" max="2054" width="8.5546875" style="35" customWidth="1"/>
    <col min="2055" max="2055" width="6.6640625" style="35" customWidth="1"/>
    <col min="2056" max="2056" width="11.33203125" style="35" customWidth="1"/>
    <col min="2057" max="2057" width="12.33203125" style="35" customWidth="1"/>
    <col min="2058" max="2304" width="9.109375" style="35"/>
    <col min="2305" max="2305" width="3.5546875" style="35" customWidth="1"/>
    <col min="2306" max="2306" width="40.88671875" style="35" customWidth="1"/>
    <col min="2307" max="2307" width="5.109375" style="35" customWidth="1"/>
    <col min="2308" max="2309" width="4.33203125" style="35" customWidth="1"/>
    <col min="2310" max="2310" width="8.5546875" style="35" customWidth="1"/>
    <col min="2311" max="2311" width="6.6640625" style="35" customWidth="1"/>
    <col min="2312" max="2312" width="11.33203125" style="35" customWidth="1"/>
    <col min="2313" max="2313" width="12.33203125" style="35" customWidth="1"/>
    <col min="2314" max="2560" width="9.109375" style="35"/>
    <col min="2561" max="2561" width="3.5546875" style="35" customWidth="1"/>
    <col min="2562" max="2562" width="40.88671875" style="35" customWidth="1"/>
    <col min="2563" max="2563" width="5.109375" style="35" customWidth="1"/>
    <col min="2564" max="2565" width="4.33203125" style="35" customWidth="1"/>
    <col min="2566" max="2566" width="8.5546875" style="35" customWidth="1"/>
    <col min="2567" max="2567" width="6.6640625" style="35" customWidth="1"/>
    <col min="2568" max="2568" width="11.33203125" style="35" customWidth="1"/>
    <col min="2569" max="2569" width="12.33203125" style="35" customWidth="1"/>
    <col min="2570" max="2816" width="9.109375" style="35"/>
    <col min="2817" max="2817" width="3.5546875" style="35" customWidth="1"/>
    <col min="2818" max="2818" width="40.88671875" style="35" customWidth="1"/>
    <col min="2819" max="2819" width="5.109375" style="35" customWidth="1"/>
    <col min="2820" max="2821" width="4.33203125" style="35" customWidth="1"/>
    <col min="2822" max="2822" width="8.5546875" style="35" customWidth="1"/>
    <col min="2823" max="2823" width="6.6640625" style="35" customWidth="1"/>
    <col min="2824" max="2824" width="11.33203125" style="35" customWidth="1"/>
    <col min="2825" max="2825" width="12.33203125" style="35" customWidth="1"/>
    <col min="2826" max="3072" width="9.109375" style="35"/>
    <col min="3073" max="3073" width="3.5546875" style="35" customWidth="1"/>
    <col min="3074" max="3074" width="40.88671875" style="35" customWidth="1"/>
    <col min="3075" max="3075" width="5.109375" style="35" customWidth="1"/>
    <col min="3076" max="3077" width="4.33203125" style="35" customWidth="1"/>
    <col min="3078" max="3078" width="8.5546875" style="35" customWidth="1"/>
    <col min="3079" max="3079" width="6.6640625" style="35" customWidth="1"/>
    <col min="3080" max="3080" width="11.33203125" style="35" customWidth="1"/>
    <col min="3081" max="3081" width="12.33203125" style="35" customWidth="1"/>
    <col min="3082" max="3328" width="9.109375" style="35"/>
    <col min="3329" max="3329" width="3.5546875" style="35" customWidth="1"/>
    <col min="3330" max="3330" width="40.88671875" style="35" customWidth="1"/>
    <col min="3331" max="3331" width="5.109375" style="35" customWidth="1"/>
    <col min="3332" max="3333" width="4.33203125" style="35" customWidth="1"/>
    <col min="3334" max="3334" width="8.5546875" style="35" customWidth="1"/>
    <col min="3335" max="3335" width="6.6640625" style="35" customWidth="1"/>
    <col min="3336" max="3336" width="11.33203125" style="35" customWidth="1"/>
    <col min="3337" max="3337" width="12.33203125" style="35" customWidth="1"/>
    <col min="3338" max="3584" width="9.109375" style="35"/>
    <col min="3585" max="3585" width="3.5546875" style="35" customWidth="1"/>
    <col min="3586" max="3586" width="40.88671875" style="35" customWidth="1"/>
    <col min="3587" max="3587" width="5.109375" style="35" customWidth="1"/>
    <col min="3588" max="3589" width="4.33203125" style="35" customWidth="1"/>
    <col min="3590" max="3590" width="8.5546875" style="35" customWidth="1"/>
    <col min="3591" max="3591" width="6.6640625" style="35" customWidth="1"/>
    <col min="3592" max="3592" width="11.33203125" style="35" customWidth="1"/>
    <col min="3593" max="3593" width="12.33203125" style="35" customWidth="1"/>
    <col min="3594" max="3840" width="9.109375" style="35"/>
    <col min="3841" max="3841" width="3.5546875" style="35" customWidth="1"/>
    <col min="3842" max="3842" width="40.88671875" style="35" customWidth="1"/>
    <col min="3843" max="3843" width="5.109375" style="35" customWidth="1"/>
    <col min="3844" max="3845" width="4.33203125" style="35" customWidth="1"/>
    <col min="3846" max="3846" width="8.5546875" style="35" customWidth="1"/>
    <col min="3847" max="3847" width="6.6640625" style="35" customWidth="1"/>
    <col min="3848" max="3848" width="11.33203125" style="35" customWidth="1"/>
    <col min="3849" max="3849" width="12.33203125" style="35" customWidth="1"/>
    <col min="3850" max="4096" width="9.109375" style="35"/>
    <col min="4097" max="4097" width="3.5546875" style="35" customWidth="1"/>
    <col min="4098" max="4098" width="40.88671875" style="35" customWidth="1"/>
    <col min="4099" max="4099" width="5.109375" style="35" customWidth="1"/>
    <col min="4100" max="4101" width="4.33203125" style="35" customWidth="1"/>
    <col min="4102" max="4102" width="8.5546875" style="35" customWidth="1"/>
    <col min="4103" max="4103" width="6.6640625" style="35" customWidth="1"/>
    <col min="4104" max="4104" width="11.33203125" style="35" customWidth="1"/>
    <col min="4105" max="4105" width="12.33203125" style="35" customWidth="1"/>
    <col min="4106" max="4352" width="9.109375" style="35"/>
    <col min="4353" max="4353" width="3.5546875" style="35" customWidth="1"/>
    <col min="4354" max="4354" width="40.88671875" style="35" customWidth="1"/>
    <col min="4355" max="4355" width="5.109375" style="35" customWidth="1"/>
    <col min="4356" max="4357" width="4.33203125" style="35" customWidth="1"/>
    <col min="4358" max="4358" width="8.5546875" style="35" customWidth="1"/>
    <col min="4359" max="4359" width="6.6640625" style="35" customWidth="1"/>
    <col min="4360" max="4360" width="11.33203125" style="35" customWidth="1"/>
    <col min="4361" max="4361" width="12.33203125" style="35" customWidth="1"/>
    <col min="4362" max="4608" width="9.109375" style="35"/>
    <col min="4609" max="4609" width="3.5546875" style="35" customWidth="1"/>
    <col min="4610" max="4610" width="40.88671875" style="35" customWidth="1"/>
    <col min="4611" max="4611" width="5.109375" style="35" customWidth="1"/>
    <col min="4612" max="4613" width="4.33203125" style="35" customWidth="1"/>
    <col min="4614" max="4614" width="8.5546875" style="35" customWidth="1"/>
    <col min="4615" max="4615" width="6.6640625" style="35" customWidth="1"/>
    <col min="4616" max="4616" width="11.33203125" style="35" customWidth="1"/>
    <col min="4617" max="4617" width="12.33203125" style="35" customWidth="1"/>
    <col min="4618" max="4864" width="9.109375" style="35"/>
    <col min="4865" max="4865" width="3.5546875" style="35" customWidth="1"/>
    <col min="4866" max="4866" width="40.88671875" style="35" customWidth="1"/>
    <col min="4867" max="4867" width="5.109375" style="35" customWidth="1"/>
    <col min="4868" max="4869" width="4.33203125" style="35" customWidth="1"/>
    <col min="4870" max="4870" width="8.5546875" style="35" customWidth="1"/>
    <col min="4871" max="4871" width="6.6640625" style="35" customWidth="1"/>
    <col min="4872" max="4872" width="11.33203125" style="35" customWidth="1"/>
    <col min="4873" max="4873" width="12.33203125" style="35" customWidth="1"/>
    <col min="4874" max="5120" width="9.109375" style="35"/>
    <col min="5121" max="5121" width="3.5546875" style="35" customWidth="1"/>
    <col min="5122" max="5122" width="40.88671875" style="35" customWidth="1"/>
    <col min="5123" max="5123" width="5.109375" style="35" customWidth="1"/>
    <col min="5124" max="5125" width="4.33203125" style="35" customWidth="1"/>
    <col min="5126" max="5126" width="8.5546875" style="35" customWidth="1"/>
    <col min="5127" max="5127" width="6.6640625" style="35" customWidth="1"/>
    <col min="5128" max="5128" width="11.33203125" style="35" customWidth="1"/>
    <col min="5129" max="5129" width="12.33203125" style="35" customWidth="1"/>
    <col min="5130" max="5376" width="9.109375" style="35"/>
    <col min="5377" max="5377" width="3.5546875" style="35" customWidth="1"/>
    <col min="5378" max="5378" width="40.88671875" style="35" customWidth="1"/>
    <col min="5379" max="5379" width="5.109375" style="35" customWidth="1"/>
    <col min="5380" max="5381" width="4.33203125" style="35" customWidth="1"/>
    <col min="5382" max="5382" width="8.5546875" style="35" customWidth="1"/>
    <col min="5383" max="5383" width="6.6640625" style="35" customWidth="1"/>
    <col min="5384" max="5384" width="11.33203125" style="35" customWidth="1"/>
    <col min="5385" max="5385" width="12.33203125" style="35" customWidth="1"/>
    <col min="5386" max="5632" width="9.109375" style="35"/>
    <col min="5633" max="5633" width="3.5546875" style="35" customWidth="1"/>
    <col min="5634" max="5634" width="40.88671875" style="35" customWidth="1"/>
    <col min="5635" max="5635" width="5.109375" style="35" customWidth="1"/>
    <col min="5636" max="5637" width="4.33203125" style="35" customWidth="1"/>
    <col min="5638" max="5638" width="8.5546875" style="35" customWidth="1"/>
    <col min="5639" max="5639" width="6.6640625" style="35" customWidth="1"/>
    <col min="5640" max="5640" width="11.33203125" style="35" customWidth="1"/>
    <col min="5641" max="5641" width="12.33203125" style="35" customWidth="1"/>
    <col min="5642" max="5888" width="9.109375" style="35"/>
    <col min="5889" max="5889" width="3.5546875" style="35" customWidth="1"/>
    <col min="5890" max="5890" width="40.88671875" style="35" customWidth="1"/>
    <col min="5891" max="5891" width="5.109375" style="35" customWidth="1"/>
    <col min="5892" max="5893" width="4.33203125" style="35" customWidth="1"/>
    <col min="5894" max="5894" width="8.5546875" style="35" customWidth="1"/>
    <col min="5895" max="5895" width="6.6640625" style="35" customWidth="1"/>
    <col min="5896" max="5896" width="11.33203125" style="35" customWidth="1"/>
    <col min="5897" max="5897" width="12.33203125" style="35" customWidth="1"/>
    <col min="5898" max="6144" width="9.109375" style="35"/>
    <col min="6145" max="6145" width="3.5546875" style="35" customWidth="1"/>
    <col min="6146" max="6146" width="40.88671875" style="35" customWidth="1"/>
    <col min="6147" max="6147" width="5.109375" style="35" customWidth="1"/>
    <col min="6148" max="6149" width="4.33203125" style="35" customWidth="1"/>
    <col min="6150" max="6150" width="8.5546875" style="35" customWidth="1"/>
    <col min="6151" max="6151" width="6.6640625" style="35" customWidth="1"/>
    <col min="6152" max="6152" width="11.33203125" style="35" customWidth="1"/>
    <col min="6153" max="6153" width="12.33203125" style="35" customWidth="1"/>
    <col min="6154" max="6400" width="9.109375" style="35"/>
    <col min="6401" max="6401" width="3.5546875" style="35" customWidth="1"/>
    <col min="6402" max="6402" width="40.88671875" style="35" customWidth="1"/>
    <col min="6403" max="6403" width="5.109375" style="35" customWidth="1"/>
    <col min="6404" max="6405" width="4.33203125" style="35" customWidth="1"/>
    <col min="6406" max="6406" width="8.5546875" style="35" customWidth="1"/>
    <col min="6407" max="6407" width="6.6640625" style="35" customWidth="1"/>
    <col min="6408" max="6408" width="11.33203125" style="35" customWidth="1"/>
    <col min="6409" max="6409" width="12.33203125" style="35" customWidth="1"/>
    <col min="6410" max="6656" width="9.109375" style="35"/>
    <col min="6657" max="6657" width="3.5546875" style="35" customWidth="1"/>
    <col min="6658" max="6658" width="40.88671875" style="35" customWidth="1"/>
    <col min="6659" max="6659" width="5.109375" style="35" customWidth="1"/>
    <col min="6660" max="6661" width="4.33203125" style="35" customWidth="1"/>
    <col min="6662" max="6662" width="8.5546875" style="35" customWidth="1"/>
    <col min="6663" max="6663" width="6.6640625" style="35" customWidth="1"/>
    <col min="6664" max="6664" width="11.33203125" style="35" customWidth="1"/>
    <col min="6665" max="6665" width="12.33203125" style="35" customWidth="1"/>
    <col min="6666" max="6912" width="9.109375" style="35"/>
    <col min="6913" max="6913" width="3.5546875" style="35" customWidth="1"/>
    <col min="6914" max="6914" width="40.88671875" style="35" customWidth="1"/>
    <col min="6915" max="6915" width="5.109375" style="35" customWidth="1"/>
    <col min="6916" max="6917" width="4.33203125" style="35" customWidth="1"/>
    <col min="6918" max="6918" width="8.5546875" style="35" customWidth="1"/>
    <col min="6919" max="6919" width="6.6640625" style="35" customWidth="1"/>
    <col min="6920" max="6920" width="11.33203125" style="35" customWidth="1"/>
    <col min="6921" max="6921" width="12.33203125" style="35" customWidth="1"/>
    <col min="6922" max="7168" width="9.109375" style="35"/>
    <col min="7169" max="7169" width="3.5546875" style="35" customWidth="1"/>
    <col min="7170" max="7170" width="40.88671875" style="35" customWidth="1"/>
    <col min="7171" max="7171" width="5.109375" style="35" customWidth="1"/>
    <col min="7172" max="7173" width="4.33203125" style="35" customWidth="1"/>
    <col min="7174" max="7174" width="8.5546875" style="35" customWidth="1"/>
    <col min="7175" max="7175" width="6.6640625" style="35" customWidth="1"/>
    <col min="7176" max="7176" width="11.33203125" style="35" customWidth="1"/>
    <col min="7177" max="7177" width="12.33203125" style="35" customWidth="1"/>
    <col min="7178" max="7424" width="9.109375" style="35"/>
    <col min="7425" max="7425" width="3.5546875" style="35" customWidth="1"/>
    <col min="7426" max="7426" width="40.88671875" style="35" customWidth="1"/>
    <col min="7427" max="7427" width="5.109375" style="35" customWidth="1"/>
    <col min="7428" max="7429" width="4.33203125" style="35" customWidth="1"/>
    <col min="7430" max="7430" width="8.5546875" style="35" customWidth="1"/>
    <col min="7431" max="7431" width="6.6640625" style="35" customWidth="1"/>
    <col min="7432" max="7432" width="11.33203125" style="35" customWidth="1"/>
    <col min="7433" max="7433" width="12.33203125" style="35" customWidth="1"/>
    <col min="7434" max="7680" width="9.109375" style="35"/>
    <col min="7681" max="7681" width="3.5546875" style="35" customWidth="1"/>
    <col min="7682" max="7682" width="40.88671875" style="35" customWidth="1"/>
    <col min="7683" max="7683" width="5.109375" style="35" customWidth="1"/>
    <col min="7684" max="7685" width="4.33203125" style="35" customWidth="1"/>
    <col min="7686" max="7686" width="8.5546875" style="35" customWidth="1"/>
    <col min="7687" max="7687" width="6.6640625" style="35" customWidth="1"/>
    <col min="7688" max="7688" width="11.33203125" style="35" customWidth="1"/>
    <col min="7689" max="7689" width="12.33203125" style="35" customWidth="1"/>
    <col min="7690" max="7936" width="9.109375" style="35"/>
    <col min="7937" max="7937" width="3.5546875" style="35" customWidth="1"/>
    <col min="7938" max="7938" width="40.88671875" style="35" customWidth="1"/>
    <col min="7939" max="7939" width="5.109375" style="35" customWidth="1"/>
    <col min="7940" max="7941" width="4.33203125" style="35" customWidth="1"/>
    <col min="7942" max="7942" width="8.5546875" style="35" customWidth="1"/>
    <col min="7943" max="7943" width="6.6640625" style="35" customWidth="1"/>
    <col min="7944" max="7944" width="11.33203125" style="35" customWidth="1"/>
    <col min="7945" max="7945" width="12.33203125" style="35" customWidth="1"/>
    <col min="7946" max="8192" width="9.109375" style="35"/>
    <col min="8193" max="8193" width="3.5546875" style="35" customWidth="1"/>
    <col min="8194" max="8194" width="40.88671875" style="35" customWidth="1"/>
    <col min="8195" max="8195" width="5.109375" style="35" customWidth="1"/>
    <col min="8196" max="8197" width="4.33203125" style="35" customWidth="1"/>
    <col min="8198" max="8198" width="8.5546875" style="35" customWidth="1"/>
    <col min="8199" max="8199" width="6.6640625" style="35" customWidth="1"/>
    <col min="8200" max="8200" width="11.33203125" style="35" customWidth="1"/>
    <col min="8201" max="8201" width="12.33203125" style="35" customWidth="1"/>
    <col min="8202" max="8448" width="9.109375" style="35"/>
    <col min="8449" max="8449" width="3.5546875" style="35" customWidth="1"/>
    <col min="8450" max="8450" width="40.88671875" style="35" customWidth="1"/>
    <col min="8451" max="8451" width="5.109375" style="35" customWidth="1"/>
    <col min="8452" max="8453" width="4.33203125" style="35" customWidth="1"/>
    <col min="8454" max="8454" width="8.5546875" style="35" customWidth="1"/>
    <col min="8455" max="8455" width="6.6640625" style="35" customWidth="1"/>
    <col min="8456" max="8456" width="11.33203125" style="35" customWidth="1"/>
    <col min="8457" max="8457" width="12.33203125" style="35" customWidth="1"/>
    <col min="8458" max="8704" width="9.109375" style="35"/>
    <col min="8705" max="8705" width="3.5546875" style="35" customWidth="1"/>
    <col min="8706" max="8706" width="40.88671875" style="35" customWidth="1"/>
    <col min="8707" max="8707" width="5.109375" style="35" customWidth="1"/>
    <col min="8708" max="8709" width="4.33203125" style="35" customWidth="1"/>
    <col min="8710" max="8710" width="8.5546875" style="35" customWidth="1"/>
    <col min="8711" max="8711" width="6.6640625" style="35" customWidth="1"/>
    <col min="8712" max="8712" width="11.33203125" style="35" customWidth="1"/>
    <col min="8713" max="8713" width="12.33203125" style="35" customWidth="1"/>
    <col min="8714" max="8960" width="9.109375" style="35"/>
    <col min="8961" max="8961" width="3.5546875" style="35" customWidth="1"/>
    <col min="8962" max="8962" width="40.88671875" style="35" customWidth="1"/>
    <col min="8963" max="8963" width="5.109375" style="35" customWidth="1"/>
    <col min="8964" max="8965" width="4.33203125" style="35" customWidth="1"/>
    <col min="8966" max="8966" width="8.5546875" style="35" customWidth="1"/>
    <col min="8967" max="8967" width="6.6640625" style="35" customWidth="1"/>
    <col min="8968" max="8968" width="11.33203125" style="35" customWidth="1"/>
    <col min="8969" max="8969" width="12.33203125" style="35" customWidth="1"/>
    <col min="8970" max="9216" width="9.109375" style="35"/>
    <col min="9217" max="9217" width="3.5546875" style="35" customWidth="1"/>
    <col min="9218" max="9218" width="40.88671875" style="35" customWidth="1"/>
    <col min="9219" max="9219" width="5.109375" style="35" customWidth="1"/>
    <col min="9220" max="9221" width="4.33203125" style="35" customWidth="1"/>
    <col min="9222" max="9222" width="8.5546875" style="35" customWidth="1"/>
    <col min="9223" max="9223" width="6.6640625" style="35" customWidth="1"/>
    <col min="9224" max="9224" width="11.33203125" style="35" customWidth="1"/>
    <col min="9225" max="9225" width="12.33203125" style="35" customWidth="1"/>
    <col min="9226" max="9472" width="9.109375" style="35"/>
    <col min="9473" max="9473" width="3.5546875" style="35" customWidth="1"/>
    <col min="9474" max="9474" width="40.88671875" style="35" customWidth="1"/>
    <col min="9475" max="9475" width="5.109375" style="35" customWidth="1"/>
    <col min="9476" max="9477" width="4.33203125" style="35" customWidth="1"/>
    <col min="9478" max="9478" width="8.5546875" style="35" customWidth="1"/>
    <col min="9479" max="9479" width="6.6640625" style="35" customWidth="1"/>
    <col min="9480" max="9480" width="11.33203125" style="35" customWidth="1"/>
    <col min="9481" max="9481" width="12.33203125" style="35" customWidth="1"/>
    <col min="9482" max="9728" width="9.109375" style="35"/>
    <col min="9729" max="9729" width="3.5546875" style="35" customWidth="1"/>
    <col min="9730" max="9730" width="40.88671875" style="35" customWidth="1"/>
    <col min="9731" max="9731" width="5.109375" style="35" customWidth="1"/>
    <col min="9732" max="9733" width="4.33203125" style="35" customWidth="1"/>
    <col min="9734" max="9734" width="8.5546875" style="35" customWidth="1"/>
    <col min="9735" max="9735" width="6.6640625" style="35" customWidth="1"/>
    <col min="9736" max="9736" width="11.33203125" style="35" customWidth="1"/>
    <col min="9737" max="9737" width="12.33203125" style="35" customWidth="1"/>
    <col min="9738" max="9984" width="9.109375" style="35"/>
    <col min="9985" max="9985" width="3.5546875" style="35" customWidth="1"/>
    <col min="9986" max="9986" width="40.88671875" style="35" customWidth="1"/>
    <col min="9987" max="9987" width="5.109375" style="35" customWidth="1"/>
    <col min="9988" max="9989" width="4.33203125" style="35" customWidth="1"/>
    <col min="9990" max="9990" width="8.5546875" style="35" customWidth="1"/>
    <col min="9991" max="9991" width="6.6640625" style="35" customWidth="1"/>
    <col min="9992" max="9992" width="11.33203125" style="35" customWidth="1"/>
    <col min="9993" max="9993" width="12.33203125" style="35" customWidth="1"/>
    <col min="9994" max="10240" width="9.109375" style="35"/>
    <col min="10241" max="10241" width="3.5546875" style="35" customWidth="1"/>
    <col min="10242" max="10242" width="40.88671875" style="35" customWidth="1"/>
    <col min="10243" max="10243" width="5.109375" style="35" customWidth="1"/>
    <col min="10244" max="10245" width="4.33203125" style="35" customWidth="1"/>
    <col min="10246" max="10246" width="8.5546875" style="35" customWidth="1"/>
    <col min="10247" max="10247" width="6.6640625" style="35" customWidth="1"/>
    <col min="10248" max="10248" width="11.33203125" style="35" customWidth="1"/>
    <col min="10249" max="10249" width="12.33203125" style="35" customWidth="1"/>
    <col min="10250" max="10496" width="9.109375" style="35"/>
    <col min="10497" max="10497" width="3.5546875" style="35" customWidth="1"/>
    <col min="10498" max="10498" width="40.88671875" style="35" customWidth="1"/>
    <col min="10499" max="10499" width="5.109375" style="35" customWidth="1"/>
    <col min="10500" max="10501" width="4.33203125" style="35" customWidth="1"/>
    <col min="10502" max="10502" width="8.5546875" style="35" customWidth="1"/>
    <col min="10503" max="10503" width="6.6640625" style="35" customWidth="1"/>
    <col min="10504" max="10504" width="11.33203125" style="35" customWidth="1"/>
    <col min="10505" max="10505" width="12.33203125" style="35" customWidth="1"/>
    <col min="10506" max="10752" width="9.109375" style="35"/>
    <col min="10753" max="10753" width="3.5546875" style="35" customWidth="1"/>
    <col min="10754" max="10754" width="40.88671875" style="35" customWidth="1"/>
    <col min="10755" max="10755" width="5.109375" style="35" customWidth="1"/>
    <col min="10756" max="10757" width="4.33203125" style="35" customWidth="1"/>
    <col min="10758" max="10758" width="8.5546875" style="35" customWidth="1"/>
    <col min="10759" max="10759" width="6.6640625" style="35" customWidth="1"/>
    <col min="10760" max="10760" width="11.33203125" style="35" customWidth="1"/>
    <col min="10761" max="10761" width="12.33203125" style="35" customWidth="1"/>
    <col min="10762" max="11008" width="9.109375" style="35"/>
    <col min="11009" max="11009" width="3.5546875" style="35" customWidth="1"/>
    <col min="11010" max="11010" width="40.88671875" style="35" customWidth="1"/>
    <col min="11011" max="11011" width="5.109375" style="35" customWidth="1"/>
    <col min="11012" max="11013" width="4.33203125" style="35" customWidth="1"/>
    <col min="11014" max="11014" width="8.5546875" style="35" customWidth="1"/>
    <col min="11015" max="11015" width="6.6640625" style="35" customWidth="1"/>
    <col min="11016" max="11016" width="11.33203125" style="35" customWidth="1"/>
    <col min="11017" max="11017" width="12.33203125" style="35" customWidth="1"/>
    <col min="11018" max="11264" width="9.109375" style="35"/>
    <col min="11265" max="11265" width="3.5546875" style="35" customWidth="1"/>
    <col min="11266" max="11266" width="40.88671875" style="35" customWidth="1"/>
    <col min="11267" max="11267" width="5.109375" style="35" customWidth="1"/>
    <col min="11268" max="11269" width="4.33203125" style="35" customWidth="1"/>
    <col min="11270" max="11270" width="8.5546875" style="35" customWidth="1"/>
    <col min="11271" max="11271" width="6.6640625" style="35" customWidth="1"/>
    <col min="11272" max="11272" width="11.33203125" style="35" customWidth="1"/>
    <col min="11273" max="11273" width="12.33203125" style="35" customWidth="1"/>
    <col min="11274" max="11520" width="9.109375" style="35"/>
    <col min="11521" max="11521" width="3.5546875" style="35" customWidth="1"/>
    <col min="11522" max="11522" width="40.88671875" style="35" customWidth="1"/>
    <col min="11523" max="11523" width="5.109375" style="35" customWidth="1"/>
    <col min="11524" max="11525" width="4.33203125" style="35" customWidth="1"/>
    <col min="11526" max="11526" width="8.5546875" style="35" customWidth="1"/>
    <col min="11527" max="11527" width="6.6640625" style="35" customWidth="1"/>
    <col min="11528" max="11528" width="11.33203125" style="35" customWidth="1"/>
    <col min="11529" max="11529" width="12.33203125" style="35" customWidth="1"/>
    <col min="11530" max="11776" width="9.109375" style="35"/>
    <col min="11777" max="11777" width="3.5546875" style="35" customWidth="1"/>
    <col min="11778" max="11778" width="40.88671875" style="35" customWidth="1"/>
    <col min="11779" max="11779" width="5.109375" style="35" customWidth="1"/>
    <col min="11780" max="11781" width="4.33203125" style="35" customWidth="1"/>
    <col min="11782" max="11782" width="8.5546875" style="35" customWidth="1"/>
    <col min="11783" max="11783" width="6.6640625" style="35" customWidth="1"/>
    <col min="11784" max="11784" width="11.33203125" style="35" customWidth="1"/>
    <col min="11785" max="11785" width="12.33203125" style="35" customWidth="1"/>
    <col min="11786" max="12032" width="9.109375" style="35"/>
    <col min="12033" max="12033" width="3.5546875" style="35" customWidth="1"/>
    <col min="12034" max="12034" width="40.88671875" style="35" customWidth="1"/>
    <col min="12035" max="12035" width="5.109375" style="35" customWidth="1"/>
    <col min="12036" max="12037" width="4.33203125" style="35" customWidth="1"/>
    <col min="12038" max="12038" width="8.5546875" style="35" customWidth="1"/>
    <col min="12039" max="12039" width="6.6640625" style="35" customWidth="1"/>
    <col min="12040" max="12040" width="11.33203125" style="35" customWidth="1"/>
    <col min="12041" max="12041" width="12.33203125" style="35" customWidth="1"/>
    <col min="12042" max="12288" width="9.109375" style="35"/>
    <col min="12289" max="12289" width="3.5546875" style="35" customWidth="1"/>
    <col min="12290" max="12290" width="40.88671875" style="35" customWidth="1"/>
    <col min="12291" max="12291" width="5.109375" style="35" customWidth="1"/>
    <col min="12292" max="12293" width="4.33203125" style="35" customWidth="1"/>
    <col min="12294" max="12294" width="8.5546875" style="35" customWidth="1"/>
    <col min="12295" max="12295" width="6.6640625" style="35" customWidth="1"/>
    <col min="12296" max="12296" width="11.33203125" style="35" customWidth="1"/>
    <col min="12297" max="12297" width="12.33203125" style="35" customWidth="1"/>
    <col min="12298" max="12544" width="9.109375" style="35"/>
    <col min="12545" max="12545" width="3.5546875" style="35" customWidth="1"/>
    <col min="12546" max="12546" width="40.88671875" style="35" customWidth="1"/>
    <col min="12547" max="12547" width="5.109375" style="35" customWidth="1"/>
    <col min="12548" max="12549" width="4.33203125" style="35" customWidth="1"/>
    <col min="12550" max="12550" width="8.5546875" style="35" customWidth="1"/>
    <col min="12551" max="12551" width="6.6640625" style="35" customWidth="1"/>
    <col min="12552" max="12552" width="11.33203125" style="35" customWidth="1"/>
    <col min="12553" max="12553" width="12.33203125" style="35" customWidth="1"/>
    <col min="12554" max="12800" width="9.109375" style="35"/>
    <col min="12801" max="12801" width="3.5546875" style="35" customWidth="1"/>
    <col min="12802" max="12802" width="40.88671875" style="35" customWidth="1"/>
    <col min="12803" max="12803" width="5.109375" style="35" customWidth="1"/>
    <col min="12804" max="12805" width="4.33203125" style="35" customWidth="1"/>
    <col min="12806" max="12806" width="8.5546875" style="35" customWidth="1"/>
    <col min="12807" max="12807" width="6.6640625" style="35" customWidth="1"/>
    <col min="12808" max="12808" width="11.33203125" style="35" customWidth="1"/>
    <col min="12809" max="12809" width="12.33203125" style="35" customWidth="1"/>
    <col min="12810" max="13056" width="9.109375" style="35"/>
    <col min="13057" max="13057" width="3.5546875" style="35" customWidth="1"/>
    <col min="13058" max="13058" width="40.88671875" style="35" customWidth="1"/>
    <col min="13059" max="13059" width="5.109375" style="35" customWidth="1"/>
    <col min="13060" max="13061" width="4.33203125" style="35" customWidth="1"/>
    <col min="13062" max="13062" width="8.5546875" style="35" customWidth="1"/>
    <col min="13063" max="13063" width="6.6640625" style="35" customWidth="1"/>
    <col min="13064" max="13064" width="11.33203125" style="35" customWidth="1"/>
    <col min="13065" max="13065" width="12.33203125" style="35" customWidth="1"/>
    <col min="13066" max="13312" width="9.109375" style="35"/>
    <col min="13313" max="13313" width="3.5546875" style="35" customWidth="1"/>
    <col min="13314" max="13314" width="40.88671875" style="35" customWidth="1"/>
    <col min="13315" max="13315" width="5.109375" style="35" customWidth="1"/>
    <col min="13316" max="13317" width="4.33203125" style="35" customWidth="1"/>
    <col min="13318" max="13318" width="8.5546875" style="35" customWidth="1"/>
    <col min="13319" max="13319" width="6.6640625" style="35" customWidth="1"/>
    <col min="13320" max="13320" width="11.33203125" style="35" customWidth="1"/>
    <col min="13321" max="13321" width="12.33203125" style="35" customWidth="1"/>
    <col min="13322" max="13568" width="9.109375" style="35"/>
    <col min="13569" max="13569" width="3.5546875" style="35" customWidth="1"/>
    <col min="13570" max="13570" width="40.88671875" style="35" customWidth="1"/>
    <col min="13571" max="13571" width="5.109375" style="35" customWidth="1"/>
    <col min="13572" max="13573" width="4.33203125" style="35" customWidth="1"/>
    <col min="13574" max="13574" width="8.5546875" style="35" customWidth="1"/>
    <col min="13575" max="13575" width="6.6640625" style="35" customWidth="1"/>
    <col min="13576" max="13576" width="11.33203125" style="35" customWidth="1"/>
    <col min="13577" max="13577" width="12.33203125" style="35" customWidth="1"/>
    <col min="13578" max="13824" width="9.109375" style="35"/>
    <col min="13825" max="13825" width="3.5546875" style="35" customWidth="1"/>
    <col min="13826" max="13826" width="40.88671875" style="35" customWidth="1"/>
    <col min="13827" max="13827" width="5.109375" style="35" customWidth="1"/>
    <col min="13828" max="13829" width="4.33203125" style="35" customWidth="1"/>
    <col min="13830" max="13830" width="8.5546875" style="35" customWidth="1"/>
    <col min="13831" max="13831" width="6.6640625" style="35" customWidth="1"/>
    <col min="13832" max="13832" width="11.33203125" style="35" customWidth="1"/>
    <col min="13833" max="13833" width="12.33203125" style="35" customWidth="1"/>
    <col min="13834" max="14080" width="9.109375" style="35"/>
    <col min="14081" max="14081" width="3.5546875" style="35" customWidth="1"/>
    <col min="14082" max="14082" width="40.88671875" style="35" customWidth="1"/>
    <col min="14083" max="14083" width="5.109375" style="35" customWidth="1"/>
    <col min="14084" max="14085" width="4.33203125" style="35" customWidth="1"/>
    <col min="14086" max="14086" width="8.5546875" style="35" customWidth="1"/>
    <col min="14087" max="14087" width="6.6640625" style="35" customWidth="1"/>
    <col min="14088" max="14088" width="11.33203125" style="35" customWidth="1"/>
    <col min="14089" max="14089" width="12.33203125" style="35" customWidth="1"/>
    <col min="14090" max="14336" width="9.109375" style="35"/>
    <col min="14337" max="14337" width="3.5546875" style="35" customWidth="1"/>
    <col min="14338" max="14338" width="40.88671875" style="35" customWidth="1"/>
    <col min="14339" max="14339" width="5.109375" style="35" customWidth="1"/>
    <col min="14340" max="14341" width="4.33203125" style="35" customWidth="1"/>
    <col min="14342" max="14342" width="8.5546875" style="35" customWidth="1"/>
    <col min="14343" max="14343" width="6.6640625" style="35" customWidth="1"/>
    <col min="14344" max="14344" width="11.33203125" style="35" customWidth="1"/>
    <col min="14345" max="14345" width="12.33203125" style="35" customWidth="1"/>
    <col min="14346" max="14592" width="9.109375" style="35"/>
    <col min="14593" max="14593" width="3.5546875" style="35" customWidth="1"/>
    <col min="14594" max="14594" width="40.88671875" style="35" customWidth="1"/>
    <col min="14595" max="14595" width="5.109375" style="35" customWidth="1"/>
    <col min="14596" max="14597" width="4.33203125" style="35" customWidth="1"/>
    <col min="14598" max="14598" width="8.5546875" style="35" customWidth="1"/>
    <col min="14599" max="14599" width="6.6640625" style="35" customWidth="1"/>
    <col min="14600" max="14600" width="11.33203125" style="35" customWidth="1"/>
    <col min="14601" max="14601" width="12.33203125" style="35" customWidth="1"/>
    <col min="14602" max="14848" width="9.109375" style="35"/>
    <col min="14849" max="14849" width="3.5546875" style="35" customWidth="1"/>
    <col min="14850" max="14850" width="40.88671875" style="35" customWidth="1"/>
    <col min="14851" max="14851" width="5.109375" style="35" customWidth="1"/>
    <col min="14852" max="14853" width="4.33203125" style="35" customWidth="1"/>
    <col min="14854" max="14854" width="8.5546875" style="35" customWidth="1"/>
    <col min="14855" max="14855" width="6.6640625" style="35" customWidth="1"/>
    <col min="14856" max="14856" width="11.33203125" style="35" customWidth="1"/>
    <col min="14857" max="14857" width="12.33203125" style="35" customWidth="1"/>
    <col min="14858" max="15104" width="9.109375" style="35"/>
    <col min="15105" max="15105" width="3.5546875" style="35" customWidth="1"/>
    <col min="15106" max="15106" width="40.88671875" style="35" customWidth="1"/>
    <col min="15107" max="15107" width="5.109375" style="35" customWidth="1"/>
    <col min="15108" max="15109" width="4.33203125" style="35" customWidth="1"/>
    <col min="15110" max="15110" width="8.5546875" style="35" customWidth="1"/>
    <col min="15111" max="15111" width="6.6640625" style="35" customWidth="1"/>
    <col min="15112" max="15112" width="11.33203125" style="35" customWidth="1"/>
    <col min="15113" max="15113" width="12.33203125" style="35" customWidth="1"/>
    <col min="15114" max="15360" width="9.109375" style="35"/>
    <col min="15361" max="15361" width="3.5546875" style="35" customWidth="1"/>
    <col min="15362" max="15362" width="40.88671875" style="35" customWidth="1"/>
    <col min="15363" max="15363" width="5.109375" style="35" customWidth="1"/>
    <col min="15364" max="15365" width="4.33203125" style="35" customWidth="1"/>
    <col min="15366" max="15366" width="8.5546875" style="35" customWidth="1"/>
    <col min="15367" max="15367" width="6.6640625" style="35" customWidth="1"/>
    <col min="15368" max="15368" width="11.33203125" style="35" customWidth="1"/>
    <col min="15369" max="15369" width="12.33203125" style="35" customWidth="1"/>
    <col min="15370" max="15616" width="9.109375" style="35"/>
    <col min="15617" max="15617" width="3.5546875" style="35" customWidth="1"/>
    <col min="15618" max="15618" width="40.88671875" style="35" customWidth="1"/>
    <col min="15619" max="15619" width="5.109375" style="35" customWidth="1"/>
    <col min="15620" max="15621" width="4.33203125" style="35" customWidth="1"/>
    <col min="15622" max="15622" width="8.5546875" style="35" customWidth="1"/>
    <col min="15623" max="15623" width="6.6640625" style="35" customWidth="1"/>
    <col min="15624" max="15624" width="11.33203125" style="35" customWidth="1"/>
    <col min="15625" max="15625" width="12.33203125" style="35" customWidth="1"/>
    <col min="15626" max="15872" width="9.109375" style="35"/>
    <col min="15873" max="15873" width="3.5546875" style="35" customWidth="1"/>
    <col min="15874" max="15874" width="40.88671875" style="35" customWidth="1"/>
    <col min="15875" max="15875" width="5.109375" style="35" customWidth="1"/>
    <col min="15876" max="15877" width="4.33203125" style="35" customWidth="1"/>
    <col min="15878" max="15878" width="8.5546875" style="35" customWidth="1"/>
    <col min="15879" max="15879" width="6.6640625" style="35" customWidth="1"/>
    <col min="15880" max="15880" width="11.33203125" style="35" customWidth="1"/>
    <col min="15881" max="15881" width="12.33203125" style="35" customWidth="1"/>
    <col min="15882" max="16128" width="9.109375" style="35"/>
    <col min="16129" max="16129" width="3.5546875" style="35" customWidth="1"/>
    <col min="16130" max="16130" width="40.88671875" style="35" customWidth="1"/>
    <col min="16131" max="16131" width="5.109375" style="35" customWidth="1"/>
    <col min="16132" max="16133" width="4.33203125" style="35" customWidth="1"/>
    <col min="16134" max="16134" width="8.5546875" style="35" customWidth="1"/>
    <col min="16135" max="16135" width="6.6640625" style="35" customWidth="1"/>
    <col min="16136" max="16136" width="11.33203125" style="35" customWidth="1"/>
    <col min="16137" max="16137" width="12.33203125" style="35" customWidth="1"/>
    <col min="16138" max="16384" width="9.109375" style="35"/>
  </cols>
  <sheetData>
    <row r="1" spans="1:10" ht="62.4" customHeight="1" x14ac:dyDescent="0.25">
      <c r="A1" s="275"/>
      <c r="B1" s="276"/>
      <c r="C1" s="383" t="s">
        <v>478</v>
      </c>
      <c r="D1" s="383"/>
      <c r="E1" s="383"/>
      <c r="F1" s="383"/>
      <c r="G1" s="383"/>
      <c r="H1" s="383"/>
      <c r="I1" s="383"/>
      <c r="J1" s="383"/>
    </row>
    <row r="2" spans="1:10" ht="25.5" customHeight="1" x14ac:dyDescent="0.25">
      <c r="A2" s="275"/>
      <c r="B2" s="276"/>
      <c r="C2" s="383"/>
      <c r="D2" s="383"/>
      <c r="E2" s="383"/>
      <c r="F2" s="383"/>
      <c r="G2" s="383"/>
      <c r="H2" s="383"/>
      <c r="I2" s="383"/>
      <c r="J2" s="383"/>
    </row>
    <row r="3" spans="1:10" s="21" customFormat="1" ht="37.5" hidden="1" customHeight="1" x14ac:dyDescent="0.3">
      <c r="A3" s="275"/>
      <c r="B3" s="276"/>
      <c r="C3" s="383"/>
      <c r="D3" s="383"/>
      <c r="E3" s="383"/>
      <c r="F3" s="383"/>
      <c r="G3" s="383"/>
      <c r="H3" s="383"/>
      <c r="I3" s="383"/>
      <c r="J3" s="383"/>
    </row>
    <row r="4" spans="1:10" s="36" customFormat="1" ht="15.6" hidden="1" x14ac:dyDescent="0.3">
      <c r="A4" s="277"/>
      <c r="B4" s="278"/>
      <c r="C4" s="383"/>
      <c r="D4" s="383"/>
      <c r="E4" s="383"/>
      <c r="F4" s="383"/>
      <c r="G4" s="383"/>
      <c r="H4" s="383"/>
      <c r="I4" s="383"/>
      <c r="J4" s="383"/>
    </row>
    <row r="5" spans="1:10" s="36" customFormat="1" ht="33.75" customHeight="1" x14ac:dyDescent="0.3">
      <c r="A5" s="400" t="s">
        <v>458</v>
      </c>
      <c r="B5" s="413"/>
      <c r="C5" s="413"/>
      <c r="D5" s="413"/>
      <c r="E5" s="413"/>
      <c r="F5" s="413"/>
      <c r="G5" s="413"/>
      <c r="H5" s="413"/>
      <c r="I5" s="413"/>
      <c r="J5" s="279"/>
    </row>
    <row r="6" spans="1:10" s="36" customFormat="1" ht="13.8" thickBot="1" x14ac:dyDescent="0.3">
      <c r="A6" s="105"/>
      <c r="B6" s="106"/>
      <c r="C6" s="106"/>
      <c r="D6" s="106"/>
      <c r="E6" s="106"/>
      <c r="F6" s="107"/>
      <c r="G6" s="412" t="s">
        <v>49</v>
      </c>
      <c r="H6" s="412"/>
      <c r="I6" s="412"/>
    </row>
    <row r="7" spans="1:10" s="36" customFormat="1" ht="30.75" customHeight="1" x14ac:dyDescent="0.25">
      <c r="A7" s="158" t="s">
        <v>50</v>
      </c>
      <c r="B7" s="159" t="s">
        <v>48</v>
      </c>
      <c r="C7" s="160" t="s">
        <v>108</v>
      </c>
      <c r="D7" s="160" t="s">
        <v>109</v>
      </c>
      <c r="E7" s="160" t="s">
        <v>110</v>
      </c>
      <c r="F7" s="160" t="s">
        <v>111</v>
      </c>
      <c r="G7" s="160" t="s">
        <v>112</v>
      </c>
      <c r="H7" s="161" t="s">
        <v>132</v>
      </c>
      <c r="I7" s="111" t="s">
        <v>490</v>
      </c>
      <c r="J7" s="162" t="s">
        <v>456</v>
      </c>
    </row>
    <row r="8" spans="1:10" s="37" customFormat="1" ht="17.25" customHeight="1" x14ac:dyDescent="0.25">
      <c r="A8" s="112">
        <v>1</v>
      </c>
      <c r="B8" s="113">
        <v>2</v>
      </c>
      <c r="C8" s="114" t="s">
        <v>52</v>
      </c>
      <c r="D8" s="114" t="s">
        <v>53</v>
      </c>
      <c r="E8" s="114" t="s">
        <v>54</v>
      </c>
      <c r="F8" s="114" t="s">
        <v>55</v>
      </c>
      <c r="G8" s="114" t="s">
        <v>56</v>
      </c>
      <c r="H8" s="132" t="s">
        <v>147</v>
      </c>
      <c r="I8" s="115">
        <v>9</v>
      </c>
      <c r="J8" s="123">
        <v>10</v>
      </c>
    </row>
    <row r="9" spans="1:10" s="38" customFormat="1" ht="17.25" customHeight="1" x14ac:dyDescent="0.25">
      <c r="A9" s="164">
        <v>1</v>
      </c>
      <c r="B9" s="153" t="str">
        <f>'8'!B6</f>
        <v>Общегосударственные вопросы</v>
      </c>
      <c r="C9" s="369" t="s">
        <v>107</v>
      </c>
      <c r="D9" s="369" t="str">
        <f>'8'!C6</f>
        <v>01</v>
      </c>
      <c r="E9" s="369" t="str">
        <f>'8'!D6</f>
        <v>00</v>
      </c>
      <c r="F9" s="369" t="str">
        <f>'8'!E6</f>
        <v>0000000000</v>
      </c>
      <c r="G9" s="369" t="str">
        <f>'8'!F6</f>
        <v>000</v>
      </c>
      <c r="H9" s="354">
        <f>H10+H18+H30+H32+H34+H36</f>
        <v>75.032000000000053</v>
      </c>
      <c r="I9" s="354">
        <f>I10+I18+I30+I32+I34+I36</f>
        <v>2338.0420000000004</v>
      </c>
      <c r="J9" s="354">
        <f>J10+J18+J30+J32+J34+J36</f>
        <v>2370.0420000000004</v>
      </c>
    </row>
    <row r="10" spans="1:10" ht="17.25" customHeight="1" x14ac:dyDescent="0.25">
      <c r="A10" s="165">
        <v>2</v>
      </c>
      <c r="B10" s="153" t="str">
        <f>'8'!B7</f>
        <v>Непрограммные направления деятельности</v>
      </c>
      <c r="C10" s="369" t="s">
        <v>107</v>
      </c>
      <c r="D10" s="369" t="str">
        <f>'8'!C7</f>
        <v>01</v>
      </c>
      <c r="E10" s="369" t="str">
        <f>'8'!D7</f>
        <v>02</v>
      </c>
      <c r="F10" s="369" t="str">
        <f>'8'!E7</f>
        <v>0000000000</v>
      </c>
      <c r="G10" s="369" t="str">
        <f>'8'!F7</f>
        <v>000</v>
      </c>
      <c r="H10" s="354">
        <f t="shared" ref="H10:J11" si="0">H11</f>
        <v>100</v>
      </c>
      <c r="I10" s="354">
        <f t="shared" si="0"/>
        <v>700</v>
      </c>
      <c r="J10" s="354">
        <f t="shared" si="0"/>
        <v>700</v>
      </c>
    </row>
    <row r="11" spans="1:10" s="36" customFormat="1" ht="51.75" customHeight="1" x14ac:dyDescent="0.25">
      <c r="A11" s="164">
        <v>3</v>
      </c>
      <c r="B11" s="153" t="str">
        <f>'8'!B8</f>
        <v>Функционирование высшего должностного лица субъекта Российской Федерации и муниципального образования</v>
      </c>
      <c r="C11" s="84" t="s">
        <v>107</v>
      </c>
      <c r="D11" s="84" t="str">
        <f>'8'!C8</f>
        <v>01</v>
      </c>
      <c r="E11" s="84" t="str">
        <f>'8'!D8</f>
        <v>02</v>
      </c>
      <c r="F11" s="84" t="str">
        <f>'8'!E8</f>
        <v>991Г000100</v>
      </c>
      <c r="G11" s="84" t="str">
        <f>'8'!F8</f>
        <v>000</v>
      </c>
      <c r="H11" s="323">
        <f t="shared" si="0"/>
        <v>100</v>
      </c>
      <c r="I11" s="328">
        <f t="shared" si="0"/>
        <v>700</v>
      </c>
      <c r="J11" s="353">
        <f t="shared" si="0"/>
        <v>700</v>
      </c>
    </row>
    <row r="12" spans="1:10" s="37" customFormat="1" ht="35.25" customHeight="1" x14ac:dyDescent="0.25">
      <c r="A12" s="164">
        <v>4</v>
      </c>
      <c r="B12" s="153" t="str">
        <f>'8'!B9</f>
        <v>Высшее должностное лицо сельского поселения и его заместители</v>
      </c>
      <c r="C12" s="84" t="s">
        <v>107</v>
      </c>
      <c r="D12" s="84" t="str">
        <f>'8'!C9</f>
        <v>01</v>
      </c>
      <c r="E12" s="84" t="str">
        <f>'8'!D9</f>
        <v>02</v>
      </c>
      <c r="F12" s="84" t="str">
        <f>'8'!E9</f>
        <v>991Г000100</v>
      </c>
      <c r="G12" s="84" t="str">
        <f>'8'!F9</f>
        <v>000</v>
      </c>
      <c r="H12" s="353">
        <f>H13+H14+H15+H16+H17</f>
        <v>100</v>
      </c>
      <c r="I12" s="353">
        <f>I13+I14+I15+I16+I17</f>
        <v>700</v>
      </c>
      <c r="J12" s="353">
        <f>J13+J14+J15+J16+J17</f>
        <v>700</v>
      </c>
    </row>
    <row r="13" spans="1:10" s="38" customFormat="1" ht="36.75" customHeight="1" x14ac:dyDescent="0.25">
      <c r="A13" s="165">
        <v>5</v>
      </c>
      <c r="B13" s="153" t="str">
        <f>'8'!B10</f>
        <v xml:space="preserve">Фонд оплаты труда государственных (муниципальных) органов </v>
      </c>
      <c r="C13" s="84" t="s">
        <v>107</v>
      </c>
      <c r="D13" s="84" t="str">
        <f>'8'!C10</f>
        <v>01</v>
      </c>
      <c r="E13" s="84" t="str">
        <f>'8'!D10</f>
        <v>02</v>
      </c>
      <c r="F13" s="84" t="str">
        <f>'8'!E10</f>
        <v>991Г000110</v>
      </c>
      <c r="G13" s="84" t="str">
        <f>'8'!F10</f>
        <v>121</v>
      </c>
      <c r="H13" s="323">
        <f>'8'!G10</f>
        <v>77</v>
      </c>
      <c r="I13" s="328">
        <f>'8'!H10</f>
        <v>537</v>
      </c>
      <c r="J13" s="353">
        <f>'8'!I10</f>
        <v>537</v>
      </c>
    </row>
    <row r="14" spans="1:10" s="38" customFormat="1" ht="36.75" customHeight="1" x14ac:dyDescent="0.25">
      <c r="A14" s="164">
        <v>6</v>
      </c>
      <c r="B14" s="153" t="str">
        <f>'8'!B11</f>
        <v xml:space="preserve">Фонд оплаты труда государственных (муниципальных) органов </v>
      </c>
      <c r="C14" s="84" t="s">
        <v>107</v>
      </c>
      <c r="D14" s="84" t="str">
        <f>'8'!C11</f>
        <v>01</v>
      </c>
      <c r="E14" s="84" t="str">
        <f>'8'!D11</f>
        <v>02</v>
      </c>
      <c r="F14" s="84" t="str">
        <f>'8'!E11</f>
        <v>991Г0S8500</v>
      </c>
      <c r="G14" s="84" t="str">
        <f>'8'!F11</f>
        <v>121</v>
      </c>
      <c r="H14" s="323">
        <f>'8'!G11</f>
        <v>0</v>
      </c>
      <c r="I14" s="328">
        <f>'8'!H11</f>
        <v>0</v>
      </c>
      <c r="J14" s="353">
        <f>'8'!I11</f>
        <v>0</v>
      </c>
    </row>
    <row r="15" spans="1:10" s="36" customFormat="1" ht="23.25" customHeight="1" x14ac:dyDescent="0.25">
      <c r="A15" s="164">
        <v>7</v>
      </c>
      <c r="B15" s="153" t="str">
        <f>'8'!B12</f>
        <v>Взносы по обязательному социальному страхованию</v>
      </c>
      <c r="C15" s="84" t="s">
        <v>107</v>
      </c>
      <c r="D15" s="84" t="str">
        <f>'8'!C12</f>
        <v>01</v>
      </c>
      <c r="E15" s="84" t="str">
        <f>'8'!D12</f>
        <v>02</v>
      </c>
      <c r="F15" s="84" t="str">
        <f>'8'!E12</f>
        <v>991Г000120</v>
      </c>
      <c r="G15" s="84" t="str">
        <f>'8'!F12</f>
        <v>129</v>
      </c>
      <c r="H15" s="323">
        <f>'8'!G12</f>
        <v>23</v>
      </c>
      <c r="I15" s="328">
        <f>'8'!H12</f>
        <v>163</v>
      </c>
      <c r="J15" s="353">
        <f>'8'!I12</f>
        <v>163</v>
      </c>
    </row>
    <row r="16" spans="1:10" s="36" customFormat="1" ht="23.25" customHeight="1" x14ac:dyDescent="0.25">
      <c r="A16" s="165">
        <v>8</v>
      </c>
      <c r="B16" s="153" t="str">
        <f>'8'!B13</f>
        <v>Взносы по обязательному социальному страхованию</v>
      </c>
      <c r="C16" s="84" t="s">
        <v>107</v>
      </c>
      <c r="D16" s="84" t="str">
        <f>'8'!C13</f>
        <v>01</v>
      </c>
      <c r="E16" s="84" t="str">
        <f>'8'!D13</f>
        <v>02</v>
      </c>
      <c r="F16" s="84" t="str">
        <f>'8'!E13</f>
        <v>991Г0S8500</v>
      </c>
      <c r="G16" s="84" t="str">
        <f>'8'!F13</f>
        <v>129</v>
      </c>
      <c r="H16" s="323">
        <f>'8'!G13</f>
        <v>0</v>
      </c>
      <c r="I16" s="328">
        <f>'8'!H13</f>
        <v>0</v>
      </c>
      <c r="J16" s="353">
        <f>'8'!I13</f>
        <v>0</v>
      </c>
    </row>
    <row r="17" spans="1:10" s="38" customFormat="1" ht="50.25" customHeight="1" x14ac:dyDescent="0.25">
      <c r="A17" s="164">
        <v>9</v>
      </c>
      <c r="B17" s="153" t="str">
        <f>'8'!B14</f>
        <v>Прочая закупка товаров, работ и услуг для обеспечения государственных (муниципальных) нужд</v>
      </c>
      <c r="C17" s="84" t="s">
        <v>107</v>
      </c>
      <c r="D17" s="84" t="str">
        <f>'8'!C14</f>
        <v>01</v>
      </c>
      <c r="E17" s="84" t="str">
        <f>'8'!D14</f>
        <v>02</v>
      </c>
      <c r="F17" s="84" t="str">
        <f>'8'!E14</f>
        <v>991Г000130</v>
      </c>
      <c r="G17" s="84" t="str">
        <f>'8'!F14</f>
        <v>244</v>
      </c>
      <c r="H17" s="323">
        <f>'8'!G14</f>
        <v>0</v>
      </c>
      <c r="I17" s="328">
        <f>'8'!H14</f>
        <v>0</v>
      </c>
      <c r="J17" s="353">
        <f>'8'!I14</f>
        <v>0</v>
      </c>
    </row>
    <row r="18" spans="1:10" ht="21.75" customHeight="1" x14ac:dyDescent="0.25">
      <c r="A18" s="164">
        <v>10</v>
      </c>
      <c r="B18" s="153" t="str">
        <f>'8'!B15</f>
        <v>Непрограммные направления деятельности</v>
      </c>
      <c r="C18" s="369" t="s">
        <v>107</v>
      </c>
      <c r="D18" s="369" t="str">
        <f>'8'!C15</f>
        <v>01</v>
      </c>
      <c r="E18" s="369" t="str">
        <f>'8'!D15</f>
        <v>04</v>
      </c>
      <c r="F18" s="369" t="str">
        <f>'8'!E15</f>
        <v>0000000000</v>
      </c>
      <c r="G18" s="369" t="str">
        <f>'8'!F15</f>
        <v>000</v>
      </c>
      <c r="H18" s="354">
        <f>H19</f>
        <v>-26.867999999999952</v>
      </c>
      <c r="I18" s="354">
        <f>I19</f>
        <v>1606.742</v>
      </c>
      <c r="J18" s="354">
        <f>J19</f>
        <v>1638.742</v>
      </c>
    </row>
    <row r="19" spans="1:10" s="37" customFormat="1" ht="65.25" customHeight="1" x14ac:dyDescent="0.25">
      <c r="A19" s="165">
        <v>11</v>
      </c>
      <c r="B19" s="153" t="str">
        <f>'8'!B16</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C19" s="369" t="s">
        <v>107</v>
      </c>
      <c r="D19" s="369" t="str">
        <f>'8'!C16</f>
        <v>01</v>
      </c>
      <c r="E19" s="369" t="str">
        <f>'8'!D16</f>
        <v>04</v>
      </c>
      <c r="F19" s="369" t="str">
        <f>'8'!E16</f>
        <v>0000000000</v>
      </c>
      <c r="G19" s="369" t="str">
        <f>'8'!F16</f>
        <v>000</v>
      </c>
      <c r="H19" s="354">
        <f>H20+H21+H22+H23+H24+H25+H26</f>
        <v>-26.867999999999952</v>
      </c>
      <c r="I19" s="354">
        <f>I20+I21+I22+I23+I24+I25+I26</f>
        <v>1606.742</v>
      </c>
      <c r="J19" s="354">
        <f>J20+J21+J22+J23+J24+J25+J26</f>
        <v>1638.742</v>
      </c>
    </row>
    <row r="20" spans="1:10" ht="31.2" x14ac:dyDescent="0.25">
      <c r="A20" s="164">
        <v>12</v>
      </c>
      <c r="B20" s="153" t="str">
        <f>'8'!B17</f>
        <v xml:space="preserve">Фонд оплаты труда государственных (муниципальных) органов </v>
      </c>
      <c r="C20" s="84" t="s">
        <v>107</v>
      </c>
      <c r="D20" s="84" t="str">
        <f>'8'!C17</f>
        <v>01</v>
      </c>
      <c r="E20" s="84" t="str">
        <f>'8'!D17</f>
        <v>04</v>
      </c>
      <c r="F20" s="84" t="str">
        <f>'8'!E17</f>
        <v>992А000210</v>
      </c>
      <c r="G20" s="84" t="str">
        <f>'8'!F17</f>
        <v>121</v>
      </c>
      <c r="H20" s="323">
        <f>'8'!G17</f>
        <v>407.52242000000001</v>
      </c>
      <c r="I20" s="328">
        <f>'8'!H17</f>
        <v>1028.28</v>
      </c>
      <c r="J20" s="353">
        <f>'8'!I17</f>
        <v>1028.28</v>
      </c>
    </row>
    <row r="21" spans="1:10" ht="31.2" x14ac:dyDescent="0.25">
      <c r="A21" s="164">
        <v>13</v>
      </c>
      <c r="B21" s="153" t="str">
        <f>'8'!B18</f>
        <v xml:space="preserve">Фонд оплаты труда государственных (муниципальных) органов </v>
      </c>
      <c r="C21" s="84" t="s">
        <v>107</v>
      </c>
      <c r="D21" s="84" t="str">
        <f>'8'!C18</f>
        <v>01</v>
      </c>
      <c r="E21" s="84" t="str">
        <f>'8'!D18</f>
        <v>04</v>
      </c>
      <c r="F21" s="84" t="str">
        <f>'8'!E18</f>
        <v>992А0S8500</v>
      </c>
      <c r="G21" s="84" t="str">
        <f>'8'!F18</f>
        <v>121</v>
      </c>
      <c r="H21" s="323">
        <f>'8'!G18</f>
        <v>-331.24241999999998</v>
      </c>
      <c r="I21" s="328">
        <f>'8'!H18</f>
        <v>0</v>
      </c>
      <c r="J21" s="353">
        <f>'8'!I18</f>
        <v>0</v>
      </c>
    </row>
    <row r="22" spans="1:10" ht="36.75" customHeight="1" x14ac:dyDescent="0.25">
      <c r="A22" s="165">
        <v>14</v>
      </c>
      <c r="B22" s="153" t="str">
        <f>'8'!B19</f>
        <v>Взносы по обязательному социальному страхованию</v>
      </c>
      <c r="C22" s="84" t="s">
        <v>107</v>
      </c>
      <c r="D22" s="84" t="str">
        <f>'8'!C19</f>
        <v>01</v>
      </c>
      <c r="E22" s="84" t="str">
        <f>'8'!D19</f>
        <v>04</v>
      </c>
      <c r="F22" s="84" t="str">
        <f>'8'!E19</f>
        <v>992А000220</v>
      </c>
      <c r="G22" s="84" t="str">
        <f>'8'!F19</f>
        <v>129</v>
      </c>
      <c r="H22" s="323">
        <f>'8'!G19</f>
        <v>75.790000000000006</v>
      </c>
      <c r="I22" s="328">
        <f>'8'!H19</f>
        <v>293.79000000000002</v>
      </c>
      <c r="J22" s="353">
        <f>'8'!I19</f>
        <v>293.79000000000002</v>
      </c>
    </row>
    <row r="23" spans="1:10" ht="36.75" customHeight="1" x14ac:dyDescent="0.25">
      <c r="A23" s="164">
        <v>15</v>
      </c>
      <c r="B23" s="153" t="str">
        <f>'8'!B20</f>
        <v>Взносы по обязательному социальному страхованию</v>
      </c>
      <c r="C23" s="84" t="s">
        <v>107</v>
      </c>
      <c r="D23" s="84" t="str">
        <f>'8'!C20</f>
        <v>01</v>
      </c>
      <c r="E23" s="84" t="str">
        <f>'8'!D20</f>
        <v>04</v>
      </c>
      <c r="F23" s="84" t="str">
        <f>'8'!E20</f>
        <v>992А0S8500</v>
      </c>
      <c r="G23" s="84" t="str">
        <f>'8'!F20</f>
        <v>129</v>
      </c>
      <c r="H23" s="323">
        <f>'8'!G20</f>
        <v>-99</v>
      </c>
      <c r="I23" s="328">
        <f>'8'!H20</f>
        <v>0</v>
      </c>
      <c r="J23" s="353">
        <f>'8'!I20</f>
        <v>0</v>
      </c>
    </row>
    <row r="24" spans="1:10" ht="50.25" customHeight="1" x14ac:dyDescent="0.25">
      <c r="A24" s="164">
        <v>16</v>
      </c>
      <c r="B24" s="153" t="str">
        <f>'8'!B21</f>
        <v>Прочая закупка товаров, работ и услуг для обеспечения государственных (муниципальных) нужд</v>
      </c>
      <c r="C24" s="84" t="s">
        <v>107</v>
      </c>
      <c r="D24" s="84" t="str">
        <f>'8'!C21</f>
        <v>01</v>
      </c>
      <c r="E24" s="84" t="str">
        <f>'8'!D21</f>
        <v>04</v>
      </c>
      <c r="F24" s="84" t="str">
        <f>'8'!E21</f>
        <v>992А000230</v>
      </c>
      <c r="G24" s="84" t="str">
        <f>'8'!F21</f>
        <v>244</v>
      </c>
      <c r="H24" s="323">
        <f>'8'!G21</f>
        <v>72.061999999999998</v>
      </c>
      <c r="I24" s="328">
        <f>'8'!H21</f>
        <v>175.672</v>
      </c>
      <c r="J24" s="353">
        <f>'8'!I21</f>
        <v>207.672</v>
      </c>
    </row>
    <row r="25" spans="1:10" ht="28.2" customHeight="1" x14ac:dyDescent="0.25">
      <c r="A25" s="165">
        <v>17</v>
      </c>
      <c r="B25" s="153" t="str">
        <f>'8'!B22</f>
        <v>Закупка энергетических ресурсов</v>
      </c>
      <c r="C25" s="84" t="s">
        <v>107</v>
      </c>
      <c r="D25" s="84" t="str">
        <f>'8'!C22</f>
        <v>01</v>
      </c>
      <c r="E25" s="84" t="str">
        <f>'8'!D22</f>
        <v>04</v>
      </c>
      <c r="F25" s="84" t="str">
        <f>'8'!E22</f>
        <v>992А000230</v>
      </c>
      <c r="G25" s="84" t="str">
        <f>'8'!F22</f>
        <v>247</v>
      </c>
      <c r="H25" s="323">
        <f>'8'!G22</f>
        <v>-151</v>
      </c>
      <c r="I25" s="328">
        <f>'8'!H22</f>
        <v>64</v>
      </c>
      <c r="J25" s="353">
        <f>'8'!I22</f>
        <v>64</v>
      </c>
    </row>
    <row r="26" spans="1:10" ht="31.2" x14ac:dyDescent="0.25">
      <c r="A26" s="164">
        <v>18</v>
      </c>
      <c r="B26" s="153" t="str">
        <f>'8'!B23</f>
        <v>Уплата налога на имущество организаций и земельного налога</v>
      </c>
      <c r="C26" s="369" t="s">
        <v>107</v>
      </c>
      <c r="D26" s="369" t="str">
        <f>'8'!C23</f>
        <v>01</v>
      </c>
      <c r="E26" s="369" t="str">
        <f>'8'!D23</f>
        <v>04</v>
      </c>
      <c r="F26" s="369" t="str">
        <f>'8'!E23</f>
        <v>992А000240</v>
      </c>
      <c r="G26" s="369" t="str">
        <f>'8'!F23</f>
        <v>850</v>
      </c>
      <c r="H26" s="354">
        <f>H27+H28+H29</f>
        <v>-1</v>
      </c>
      <c r="I26" s="354">
        <f>I27+I28+I29</f>
        <v>45</v>
      </c>
      <c r="J26" s="354">
        <f>J27+J28+J29</f>
        <v>45</v>
      </c>
    </row>
    <row r="27" spans="1:10" ht="31.2" x14ac:dyDescent="0.25">
      <c r="A27" s="164">
        <v>19</v>
      </c>
      <c r="B27" s="153" t="str">
        <f>'8'!B24</f>
        <v>Уплата налога на имущество организаций и земельного налога</v>
      </c>
      <c r="C27" s="84" t="s">
        <v>107</v>
      </c>
      <c r="D27" s="84" t="str">
        <f>'8'!C24</f>
        <v>01</v>
      </c>
      <c r="E27" s="84" t="str">
        <f>'8'!D24</f>
        <v>04</v>
      </c>
      <c r="F27" s="84" t="str">
        <f>'8'!E24</f>
        <v>992А000240</v>
      </c>
      <c r="G27" s="84" t="str">
        <f>'8'!F24</f>
        <v>851</v>
      </c>
      <c r="H27" s="323">
        <f>'8'!G24</f>
        <v>-1</v>
      </c>
      <c r="I27" s="328">
        <f>'8'!H24</f>
        <v>43</v>
      </c>
      <c r="J27" s="353">
        <f>'8'!I24</f>
        <v>43</v>
      </c>
    </row>
    <row r="28" spans="1:10" ht="24" customHeight="1" x14ac:dyDescent="0.25">
      <c r="A28" s="165">
        <v>20</v>
      </c>
      <c r="B28" s="153" t="str">
        <f>'8'!B25</f>
        <v>Уплата прочих налогов, сборов и иных платежей</v>
      </c>
      <c r="C28" s="84" t="s">
        <v>107</v>
      </c>
      <c r="D28" s="84" t="str">
        <f>'8'!C25</f>
        <v>01</v>
      </c>
      <c r="E28" s="84" t="str">
        <f>'8'!D25</f>
        <v>04</v>
      </c>
      <c r="F28" s="84" t="str">
        <f>'8'!E25</f>
        <v>992А000240</v>
      </c>
      <c r="G28" s="84" t="str">
        <f>'8'!F25</f>
        <v>852</v>
      </c>
      <c r="H28" s="323">
        <f>'8'!G25</f>
        <v>0</v>
      </c>
      <c r="I28" s="328">
        <f>'8'!H25</f>
        <v>1</v>
      </c>
      <c r="J28" s="353">
        <f>'8'!I25</f>
        <v>1</v>
      </c>
    </row>
    <row r="29" spans="1:10" ht="21.75" customHeight="1" x14ac:dyDescent="0.25">
      <c r="A29" s="164">
        <v>21</v>
      </c>
      <c r="B29" s="153" t="str">
        <f>'8'!B26</f>
        <v>Уплата прочих налогов, сборов и иных платежей</v>
      </c>
      <c r="C29" s="84" t="s">
        <v>107</v>
      </c>
      <c r="D29" s="84" t="str">
        <f>'8'!C26</f>
        <v>01</v>
      </c>
      <c r="E29" s="84" t="str">
        <f>'8'!D26</f>
        <v>04</v>
      </c>
      <c r="F29" s="84" t="str">
        <f>'8'!E26</f>
        <v>992А000240</v>
      </c>
      <c r="G29" s="84" t="str">
        <f>'8'!F26</f>
        <v>853</v>
      </c>
      <c r="H29" s="323">
        <f>'8'!G26</f>
        <v>0</v>
      </c>
      <c r="I29" s="328">
        <f>'8'!H26</f>
        <v>1</v>
      </c>
      <c r="J29" s="353">
        <f>'8'!I26</f>
        <v>1</v>
      </c>
    </row>
    <row r="30" spans="1:10" ht="46.8" x14ac:dyDescent="0.25">
      <c r="A30" s="164">
        <v>22</v>
      </c>
      <c r="B30" s="153" t="str">
        <f>'8'!B27</f>
        <v>Обеспечение деятельности финансовых, налоговых и таможенных органов финансового (финансово-бюджетного) надзора</v>
      </c>
      <c r="C30" s="369" t="s">
        <v>107</v>
      </c>
      <c r="D30" s="369" t="str">
        <f>'8'!C27</f>
        <v>01</v>
      </c>
      <c r="E30" s="369" t="str">
        <f>'8'!D27</f>
        <v>06</v>
      </c>
      <c r="F30" s="369" t="str">
        <f>'8'!E27</f>
        <v>992А000230</v>
      </c>
      <c r="G30" s="369" t="str">
        <f>'8'!F27</f>
        <v>000</v>
      </c>
      <c r="H30" s="354">
        <f>H31</f>
        <v>0</v>
      </c>
      <c r="I30" s="354">
        <f>I31</f>
        <v>0.8</v>
      </c>
      <c r="J30" s="354">
        <f>J31</f>
        <v>0.8</v>
      </c>
    </row>
    <row r="31" spans="1:10" ht="21.75" customHeight="1" x14ac:dyDescent="0.25">
      <c r="A31" s="165">
        <v>23</v>
      </c>
      <c r="B31" s="153" t="str">
        <f>'8'!B28</f>
        <v>Иные межбюджетные трансферты</v>
      </c>
      <c r="C31" s="84" t="s">
        <v>107</v>
      </c>
      <c r="D31" s="84" t="str">
        <f>'8'!C28</f>
        <v>01</v>
      </c>
      <c r="E31" s="84" t="str">
        <f>'8'!D28</f>
        <v>06</v>
      </c>
      <c r="F31" s="84" t="str">
        <f>'8'!E28</f>
        <v>992А000230</v>
      </c>
      <c r="G31" s="84" t="str">
        <f>'8'!F28</f>
        <v>540</v>
      </c>
      <c r="H31" s="323">
        <f>'8'!G28</f>
        <v>0</v>
      </c>
      <c r="I31" s="328">
        <f>'8'!H28</f>
        <v>0.8</v>
      </c>
      <c r="J31" s="353">
        <f>'8'!I28</f>
        <v>0.8</v>
      </c>
    </row>
    <row r="32" spans="1:10" ht="17.399999999999999" x14ac:dyDescent="0.25">
      <c r="A32" s="164">
        <v>24</v>
      </c>
      <c r="B32" s="153" t="str">
        <f>'8'!B29</f>
        <v>Обеспечение проведения выборов и референдумов</v>
      </c>
      <c r="C32" s="369" t="s">
        <v>107</v>
      </c>
      <c r="D32" s="369" t="str">
        <f>'8'!C29</f>
        <v>01</v>
      </c>
      <c r="E32" s="369" t="str">
        <f>'8'!D29</f>
        <v>07</v>
      </c>
      <c r="F32" s="369" t="str">
        <f>'8'!E29</f>
        <v>992А000230</v>
      </c>
      <c r="G32" s="369" t="str">
        <f>'8'!F29</f>
        <v>000</v>
      </c>
      <c r="H32" s="354">
        <f>H33</f>
        <v>0</v>
      </c>
      <c r="I32" s="354">
        <f>I33</f>
        <v>0</v>
      </c>
      <c r="J32" s="354">
        <f>J33</f>
        <v>0</v>
      </c>
    </row>
    <row r="33" spans="1:10" ht="23.25" customHeight="1" x14ac:dyDescent="0.25">
      <c r="A33" s="164">
        <v>25</v>
      </c>
      <c r="B33" s="153" t="str">
        <f>'8'!B30</f>
        <v>Специальные расходы</v>
      </c>
      <c r="C33" s="84" t="s">
        <v>107</v>
      </c>
      <c r="D33" s="84" t="str">
        <f>'8'!C30</f>
        <v>01</v>
      </c>
      <c r="E33" s="84" t="str">
        <f>'8'!D30</f>
        <v>07</v>
      </c>
      <c r="F33" s="84" t="str">
        <f>'8'!E30</f>
        <v>992А000230</v>
      </c>
      <c r="G33" s="84" t="str">
        <f>'8'!F30</f>
        <v>880</v>
      </c>
      <c r="H33" s="323">
        <f>'8'!G30</f>
        <v>0</v>
      </c>
      <c r="I33" s="328">
        <f>'8'!H30</f>
        <v>0</v>
      </c>
      <c r="J33" s="353">
        <f>'8'!I30</f>
        <v>0</v>
      </c>
    </row>
    <row r="34" spans="1:10" ht="34.5" customHeight="1" x14ac:dyDescent="0.25">
      <c r="A34" s="165">
        <v>26</v>
      </c>
      <c r="B34" s="153" t="str">
        <f>'8'!B31</f>
        <v>Резервный фонд муниципального образования «Сейкинское сельское поселение»</v>
      </c>
      <c r="C34" s="369" t="s">
        <v>107</v>
      </c>
      <c r="D34" s="369" t="str">
        <f>'8'!C31</f>
        <v>01</v>
      </c>
      <c r="E34" s="369" t="str">
        <f>'8'!D31</f>
        <v>11</v>
      </c>
      <c r="F34" s="369" t="str">
        <f>'8'!E31</f>
        <v>995Ш000510</v>
      </c>
      <c r="G34" s="369" t="str">
        <f>'8'!F31</f>
        <v>000</v>
      </c>
      <c r="H34" s="354">
        <f>H35</f>
        <v>0</v>
      </c>
      <c r="I34" s="354">
        <f>I35</f>
        <v>15</v>
      </c>
      <c r="J34" s="354">
        <f>J35</f>
        <v>15</v>
      </c>
    </row>
    <row r="35" spans="1:10" ht="34.5" customHeight="1" x14ac:dyDescent="0.25">
      <c r="A35" s="165">
        <v>26</v>
      </c>
      <c r="B35" s="153" t="str">
        <f>'8'!B32</f>
        <v>Резервный фонд местной администрации</v>
      </c>
      <c r="C35" s="84" t="s">
        <v>107</v>
      </c>
      <c r="D35" s="84" t="str">
        <f>'8'!C32</f>
        <v>01</v>
      </c>
      <c r="E35" s="84" t="str">
        <f>'8'!D32</f>
        <v>11</v>
      </c>
      <c r="F35" s="84" t="str">
        <f>'8'!E32</f>
        <v>995Ш000510</v>
      </c>
      <c r="G35" s="84" t="str">
        <f>'8'!F32</f>
        <v>870</v>
      </c>
      <c r="H35" s="323">
        <f>'8'!G32</f>
        <v>0</v>
      </c>
      <c r="I35" s="328">
        <f>'8'!H32</f>
        <v>15</v>
      </c>
      <c r="J35" s="353">
        <f>'8'!I32</f>
        <v>15</v>
      </c>
    </row>
    <row r="36" spans="1:10" ht="41.4" customHeight="1" x14ac:dyDescent="0.25">
      <c r="A36" s="164">
        <v>27</v>
      </c>
      <c r="B36" s="153" t="str">
        <f>'8'!B33</f>
        <v>Другие общегосударственные вопросы</v>
      </c>
      <c r="C36" s="369" t="s">
        <v>107</v>
      </c>
      <c r="D36" s="369" t="str">
        <f>'8'!C33</f>
        <v>01</v>
      </c>
      <c r="E36" s="369" t="str">
        <f>'8'!D33</f>
        <v>13</v>
      </c>
      <c r="F36" s="369" t="str">
        <f>'8'!E33</f>
        <v>11102453000</v>
      </c>
      <c r="G36" s="369" t="str">
        <f>'8'!F33</f>
        <v>000</v>
      </c>
      <c r="H36" s="354">
        <f>H37</f>
        <v>1.9</v>
      </c>
      <c r="I36" s="354">
        <f>I37</f>
        <v>15.5</v>
      </c>
      <c r="J36" s="354">
        <f>J37</f>
        <v>15.5</v>
      </c>
    </row>
    <row r="37" spans="1:10" ht="62.4" customHeight="1" x14ac:dyDescent="0.25">
      <c r="A37" s="164">
        <v>27</v>
      </c>
      <c r="B37" s="153" t="str">
        <f>'8'!B34</f>
        <v>Субвенции на осуществление государственных полномочий Республики Алтай в области законодательства об административных правонарушениях</v>
      </c>
      <c r="C37" s="84" t="s">
        <v>107</v>
      </c>
      <c r="D37" s="84" t="str">
        <f>'8'!C34</f>
        <v>01</v>
      </c>
      <c r="E37" s="84" t="str">
        <f>'8'!D34</f>
        <v>13</v>
      </c>
      <c r="F37" s="84" t="str">
        <f>'8'!E34</f>
        <v>1110245300</v>
      </c>
      <c r="G37" s="84" t="str">
        <f>'8'!F34</f>
        <v>244</v>
      </c>
      <c r="H37" s="323">
        <f>'8'!G34</f>
        <v>1.9</v>
      </c>
      <c r="I37" s="328">
        <f>'8'!H34</f>
        <v>15.5</v>
      </c>
      <c r="J37" s="353">
        <f>'8'!I34</f>
        <v>15.5</v>
      </c>
    </row>
    <row r="38" spans="1:10" ht="17.25" customHeight="1" x14ac:dyDescent="0.25">
      <c r="A38" s="164">
        <v>28</v>
      </c>
      <c r="B38" s="153" t="str">
        <f>'8'!B35</f>
        <v>Непрограммные направления деятельности</v>
      </c>
      <c r="C38" s="369" t="s">
        <v>107</v>
      </c>
      <c r="D38" s="369" t="str">
        <f>'8'!C35</f>
        <v>02</v>
      </c>
      <c r="E38" s="369" t="str">
        <f>'8'!D35</f>
        <v>03</v>
      </c>
      <c r="F38" s="369" t="str">
        <f>'8'!E35</f>
        <v>0000000000</v>
      </c>
      <c r="G38" s="369" t="str">
        <f>'8'!F35</f>
        <v>000</v>
      </c>
      <c r="H38" s="354">
        <f t="shared" ref="H38:J40" si="1">H39</f>
        <v>104.3</v>
      </c>
      <c r="I38" s="354">
        <f t="shared" si="1"/>
        <v>551.79999999999995</v>
      </c>
      <c r="J38" s="354">
        <f t="shared" si="1"/>
        <v>607.79999999999995</v>
      </c>
    </row>
    <row r="39" spans="1:10" ht="18" x14ac:dyDescent="0.25">
      <c r="A39" s="165">
        <v>29</v>
      </c>
      <c r="B39" s="153" t="str">
        <f>'8'!B36</f>
        <v>Национальная оборона</v>
      </c>
      <c r="C39" s="84" t="s">
        <v>107</v>
      </c>
      <c r="D39" s="84" t="str">
        <f>'8'!C36</f>
        <v>02</v>
      </c>
      <c r="E39" s="84" t="str">
        <f>'8'!D36</f>
        <v>03</v>
      </c>
      <c r="F39" s="84" t="str">
        <f>'8'!E36</f>
        <v>0000000000</v>
      </c>
      <c r="G39" s="84" t="str">
        <f>'8'!F36</f>
        <v>000</v>
      </c>
      <c r="H39" s="353">
        <f t="shared" si="1"/>
        <v>104.3</v>
      </c>
      <c r="I39" s="353">
        <f t="shared" si="1"/>
        <v>551.79999999999995</v>
      </c>
      <c r="J39" s="353">
        <f t="shared" si="1"/>
        <v>607.79999999999995</v>
      </c>
    </row>
    <row r="40" spans="1:10" ht="24" customHeight="1" x14ac:dyDescent="0.25">
      <c r="A40" s="164">
        <v>30</v>
      </c>
      <c r="B40" s="153" t="str">
        <f>'8'!B37</f>
        <v>Мобилизационная и вневойсковая подготовка</v>
      </c>
      <c r="C40" s="84" t="s">
        <v>107</v>
      </c>
      <c r="D40" s="84" t="str">
        <f>'8'!C37</f>
        <v>02</v>
      </c>
      <c r="E40" s="84" t="str">
        <f>'8'!D37</f>
        <v>03</v>
      </c>
      <c r="F40" s="84" t="str">
        <f>'8'!E37</f>
        <v>993В051180</v>
      </c>
      <c r="G40" s="84" t="str">
        <f>'8'!F37</f>
        <v>000</v>
      </c>
      <c r="H40" s="353">
        <f t="shared" si="1"/>
        <v>104.3</v>
      </c>
      <c r="I40" s="353">
        <f t="shared" si="1"/>
        <v>551.79999999999995</v>
      </c>
      <c r="J40" s="353">
        <f t="shared" si="1"/>
        <v>607.79999999999995</v>
      </c>
    </row>
    <row r="41" spans="1:10" ht="70.95" customHeight="1" x14ac:dyDescent="0.25">
      <c r="A41" s="164">
        <v>31</v>
      </c>
      <c r="B41" s="153" t="str">
        <f>'8'!B38</f>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C41" s="84" t="s">
        <v>107</v>
      </c>
      <c r="D41" s="84" t="str">
        <f>'8'!C38</f>
        <v>02</v>
      </c>
      <c r="E41" s="84" t="str">
        <f>'8'!D38</f>
        <v>03</v>
      </c>
      <c r="F41" s="84" t="str">
        <f>'8'!E38</f>
        <v>993В051180</v>
      </c>
      <c r="G41" s="84" t="str">
        <f>'8'!F38</f>
        <v>000</v>
      </c>
      <c r="H41" s="353">
        <f>H42+H43+H44</f>
        <v>104.3</v>
      </c>
      <c r="I41" s="353">
        <f>I42+I43+I44</f>
        <v>551.79999999999995</v>
      </c>
      <c r="J41" s="353">
        <f>J42+J43+J44</f>
        <v>607.79999999999995</v>
      </c>
    </row>
    <row r="42" spans="1:10" ht="33.75" customHeight="1" x14ac:dyDescent="0.25">
      <c r="A42" s="165">
        <v>32</v>
      </c>
      <c r="B42" s="153" t="str">
        <f>'8'!B39</f>
        <v xml:space="preserve">Фонд оплаты труда государственных (муниципальных) органов </v>
      </c>
      <c r="C42" s="84" t="s">
        <v>107</v>
      </c>
      <c r="D42" s="84" t="str">
        <f>'8'!C39</f>
        <v>02</v>
      </c>
      <c r="E42" s="84" t="str">
        <f>'8'!D39</f>
        <v>03</v>
      </c>
      <c r="F42" s="84" t="str">
        <f>'8'!E39</f>
        <v>993В051180</v>
      </c>
      <c r="G42" s="84" t="str">
        <f>'8'!F39</f>
        <v>121</v>
      </c>
      <c r="H42" s="323">
        <f>'8'!G39</f>
        <v>50</v>
      </c>
      <c r="I42" s="328">
        <f>'8'!H39</f>
        <v>360</v>
      </c>
      <c r="J42" s="353">
        <f>'8'!I39</f>
        <v>360</v>
      </c>
    </row>
    <row r="43" spans="1:10" ht="31.2" x14ac:dyDescent="0.25">
      <c r="A43" s="164">
        <v>33</v>
      </c>
      <c r="B43" s="153" t="str">
        <f>'8'!B40</f>
        <v>Взносы по обязательному социальному страхованию</v>
      </c>
      <c r="C43" s="84" t="s">
        <v>107</v>
      </c>
      <c r="D43" s="84" t="str">
        <f>'8'!C40</f>
        <v>02</v>
      </c>
      <c r="E43" s="84" t="str">
        <f>'8'!D40</f>
        <v>03</v>
      </c>
      <c r="F43" s="84" t="str">
        <f>'8'!E40</f>
        <v>993В051180</v>
      </c>
      <c r="G43" s="84" t="str">
        <f>'8'!F40</f>
        <v>129</v>
      </c>
      <c r="H43" s="323">
        <f>'8'!G40</f>
        <v>14</v>
      </c>
      <c r="I43" s="328">
        <f>'8'!H40</f>
        <v>108</v>
      </c>
      <c r="J43" s="353">
        <f>'8'!I40</f>
        <v>108</v>
      </c>
    </row>
    <row r="44" spans="1:10" ht="21" customHeight="1" x14ac:dyDescent="0.25">
      <c r="A44" s="164">
        <v>34</v>
      </c>
      <c r="B44" s="153" t="str">
        <f>'8'!B41</f>
        <v>Прочая закупка товаров, работ и услуг для обеспечения государственных (муниципальных) нужд</v>
      </c>
      <c r="C44" s="84" t="s">
        <v>107</v>
      </c>
      <c r="D44" s="84" t="str">
        <f>'8'!C41</f>
        <v>02</v>
      </c>
      <c r="E44" s="84" t="str">
        <f>'8'!D41</f>
        <v>03</v>
      </c>
      <c r="F44" s="84" t="str">
        <f>'8'!E41</f>
        <v>993В051180</v>
      </c>
      <c r="G44" s="84" t="str">
        <f>'8'!F41</f>
        <v>244</v>
      </c>
      <c r="H44" s="323">
        <f>'8'!G41</f>
        <v>40.299999999999997</v>
      </c>
      <c r="I44" s="328">
        <f>'8'!H41</f>
        <v>83.8</v>
      </c>
      <c r="J44" s="353">
        <f>'8'!I41</f>
        <v>139.80000000000001</v>
      </c>
    </row>
    <row r="45" spans="1:10" ht="50.25" customHeight="1" x14ac:dyDescent="0.25">
      <c r="A45" s="165">
        <v>35</v>
      </c>
      <c r="B45" s="153" t="str">
        <f>'8'!B42</f>
        <v>МП "Комплексное развитие территории муниципального образования "Сейкинское сельское поселение"</v>
      </c>
      <c r="C45" s="369" t="s">
        <v>107</v>
      </c>
      <c r="D45" s="369" t="str">
        <f>'8'!C42</f>
        <v>03</v>
      </c>
      <c r="E45" s="369" t="str">
        <f>'8'!D42</f>
        <v>00</v>
      </c>
      <c r="F45" s="369" t="str">
        <f>'8'!E42</f>
        <v>0000000000</v>
      </c>
      <c r="G45" s="369" t="str">
        <f>'8'!F42</f>
        <v>000</v>
      </c>
      <c r="H45" s="354">
        <f>H46+H48</f>
        <v>-31</v>
      </c>
      <c r="I45" s="354">
        <f>I46+I48</f>
        <v>100.5</v>
      </c>
      <c r="J45" s="354">
        <f>J46+J48</f>
        <v>100.5</v>
      </c>
    </row>
    <row r="46" spans="1:10" ht="62.4" x14ac:dyDescent="0.25">
      <c r="A46" s="164">
        <v>36</v>
      </c>
      <c r="B46" s="153" t="str">
        <f>'8'!B44</f>
        <v>Мероприяия по противодействию экстремизму и профилактике терроризма на территории муниципального образования Сейкинское сельское поселение</v>
      </c>
      <c r="C46" s="369" t="s">
        <v>107</v>
      </c>
      <c r="D46" s="369" t="str">
        <f>'8'!C44</f>
        <v>03</v>
      </c>
      <c r="E46" s="369" t="str">
        <f>'8'!D44</f>
        <v>09</v>
      </c>
      <c r="F46" s="369" t="s">
        <v>360</v>
      </c>
      <c r="G46" s="369" t="s">
        <v>113</v>
      </c>
      <c r="H46" s="324">
        <f>'8'!G44</f>
        <v>0</v>
      </c>
      <c r="I46" s="327">
        <f>'8'!H44</f>
        <v>0.5</v>
      </c>
      <c r="J46" s="354">
        <f>'8'!I44</f>
        <v>0.5</v>
      </c>
    </row>
    <row r="47" spans="1:10" ht="46.8" x14ac:dyDescent="0.25">
      <c r="A47" s="164">
        <v>36</v>
      </c>
      <c r="B47" s="153" t="str">
        <f>'8'!B45</f>
        <v>Прочая закупка товаров, работ и услуг для обеспечения государственных (муниципальных) нужд</v>
      </c>
      <c r="C47" s="84" t="s">
        <v>107</v>
      </c>
      <c r="D47" s="84" t="str">
        <f>'8'!C45</f>
        <v>03</v>
      </c>
      <c r="E47" s="84" t="str">
        <f>'8'!D45</f>
        <v>09</v>
      </c>
      <c r="F47" s="84" t="s">
        <v>360</v>
      </c>
      <c r="G47" s="84" t="s">
        <v>94</v>
      </c>
      <c r="H47" s="323">
        <f>'8'!G45</f>
        <v>0</v>
      </c>
      <c r="I47" s="328">
        <f>'8'!H45</f>
        <v>0.5</v>
      </c>
      <c r="J47" s="353">
        <f>'8'!I45</f>
        <v>0.5</v>
      </c>
    </row>
    <row r="48" spans="1:10" ht="35.25" customHeight="1" x14ac:dyDescent="0.25">
      <c r="A48" s="164">
        <v>37</v>
      </c>
      <c r="B48" s="153" t="str">
        <f>'8'!B46</f>
        <v>Основное мероприятие "Обеспечение пожарной безопасности "</v>
      </c>
      <c r="C48" s="369" t="s">
        <v>107</v>
      </c>
      <c r="D48" s="369" t="str">
        <f>'8'!C46</f>
        <v>03</v>
      </c>
      <c r="E48" s="369" t="str">
        <f>'8'!D46</f>
        <v>10</v>
      </c>
      <c r="F48" s="369" t="str">
        <f>'8'!E46</f>
        <v>0111000100</v>
      </c>
      <c r="G48" s="369" t="str">
        <f>'8'!F46</f>
        <v>000</v>
      </c>
      <c r="H48" s="354">
        <f>H49+H50</f>
        <v>-31</v>
      </c>
      <c r="I48" s="354">
        <f>I49+I50</f>
        <v>100</v>
      </c>
      <c r="J48" s="354">
        <f>J49+J50</f>
        <v>100</v>
      </c>
    </row>
    <row r="49" spans="1:10" ht="52.5" customHeight="1" x14ac:dyDescent="0.25">
      <c r="A49" s="165">
        <v>38</v>
      </c>
      <c r="B49" s="153" t="str">
        <f>'8'!B47</f>
        <v>Прочая закупка товаров, работ и услуг для обеспечения государственных (муниципальных) нужд</v>
      </c>
      <c r="C49" s="84" t="s">
        <v>107</v>
      </c>
      <c r="D49" s="84" t="str">
        <f>'8'!C47</f>
        <v>03</v>
      </c>
      <c r="E49" s="84" t="str">
        <f>'8'!D47</f>
        <v>10</v>
      </c>
      <c r="F49" s="84" t="str">
        <f>'8'!E47</f>
        <v>0111000110</v>
      </c>
      <c r="G49" s="84" t="str">
        <f>'8'!F47</f>
        <v>244</v>
      </c>
      <c r="H49" s="323">
        <f>'8'!G47</f>
        <v>4</v>
      </c>
      <c r="I49" s="328">
        <f>'8'!H47</f>
        <v>5</v>
      </c>
      <c r="J49" s="353">
        <f>'8'!I47</f>
        <v>5</v>
      </c>
    </row>
    <row r="50" spans="1:10" ht="28.2" customHeight="1" x14ac:dyDescent="0.25">
      <c r="A50" s="165" t="s">
        <v>400</v>
      </c>
      <c r="B50" s="153" t="str">
        <f>'8'!B48</f>
        <v>Закупка энергетических ресурсов</v>
      </c>
      <c r="C50" s="84" t="s">
        <v>107</v>
      </c>
      <c r="D50" s="84" t="str">
        <f>'8'!C48</f>
        <v>03</v>
      </c>
      <c r="E50" s="84" t="str">
        <f>'8'!D48</f>
        <v>10</v>
      </c>
      <c r="F50" s="84" t="str">
        <f>'8'!E48</f>
        <v>0111000110</v>
      </c>
      <c r="G50" s="84" t="str">
        <f>'8'!F48</f>
        <v>247</v>
      </c>
      <c r="H50" s="323">
        <f>'8'!G48</f>
        <v>-35</v>
      </c>
      <c r="I50" s="328">
        <f>'8'!H48</f>
        <v>95</v>
      </c>
      <c r="J50" s="353">
        <f>'8'!I48</f>
        <v>95</v>
      </c>
    </row>
    <row r="51" spans="1:10" ht="54" customHeight="1" x14ac:dyDescent="0.25">
      <c r="A51" s="164" t="s">
        <v>401</v>
      </c>
      <c r="B51" s="153" t="str">
        <f>'8'!B49</f>
        <v>МП "Комплексное развитие территории муниципального образования "Сейкинское сельское поселение"</v>
      </c>
      <c r="C51" s="369" t="s">
        <v>107</v>
      </c>
      <c r="D51" s="369" t="str">
        <f>'8'!C49</f>
        <v>04</v>
      </c>
      <c r="E51" s="369" t="s">
        <v>176</v>
      </c>
      <c r="F51" s="369" t="str">
        <f>'8'!E49</f>
        <v>0000000000</v>
      </c>
      <c r="G51" s="369" t="str">
        <f>'8'!F49</f>
        <v>000</v>
      </c>
      <c r="H51" s="354">
        <f>H52+H56</f>
        <v>88.08</v>
      </c>
      <c r="I51" s="354">
        <f>I52+I56</f>
        <v>1223.8899999999999</v>
      </c>
      <c r="J51" s="354">
        <f>J52+J56</f>
        <v>1274.54</v>
      </c>
    </row>
    <row r="52" spans="1:10" ht="31.2" x14ac:dyDescent="0.25">
      <c r="A52" s="164" t="s">
        <v>402</v>
      </c>
      <c r="B52" s="153" t="str">
        <f>'8'!B50</f>
        <v>Подпрограмма "Устойчивое развитие систем жизнеобеспечения"</v>
      </c>
      <c r="C52" s="369" t="s">
        <v>107</v>
      </c>
      <c r="D52" s="369" t="str">
        <f>'8'!C50</f>
        <v>04</v>
      </c>
      <c r="E52" s="369" t="str">
        <f>'8'!D50</f>
        <v>09</v>
      </c>
      <c r="F52" s="369" t="str">
        <f>'8'!E50</f>
        <v>0110000000</v>
      </c>
      <c r="G52" s="369" t="str">
        <f>'8'!F50</f>
        <v>000</v>
      </c>
      <c r="H52" s="354">
        <f>H53</f>
        <v>88.08</v>
      </c>
      <c r="I52" s="354">
        <f>I53</f>
        <v>1223.79</v>
      </c>
      <c r="J52" s="354">
        <f>J53</f>
        <v>1274.44</v>
      </c>
    </row>
    <row r="53" spans="1:10" ht="31.2" x14ac:dyDescent="0.25">
      <c r="A53" s="165" t="s">
        <v>403</v>
      </c>
      <c r="B53" s="153" t="str">
        <f>'8'!B51</f>
        <v>Основное мероприятие "Дорожное хозяйство (дорожные фонды)"</v>
      </c>
      <c r="C53" s="84" t="s">
        <v>107</v>
      </c>
      <c r="D53" s="84" t="str">
        <f>'8'!C51</f>
        <v>04</v>
      </c>
      <c r="E53" s="84" t="str">
        <f>'8'!D51</f>
        <v>09</v>
      </c>
      <c r="F53" s="84" t="str">
        <f>'8'!E51</f>
        <v>0112000200</v>
      </c>
      <c r="G53" s="84" t="str">
        <f>'8'!F51</f>
        <v>000</v>
      </c>
      <c r="H53" s="353">
        <f>H54+H55</f>
        <v>88.08</v>
      </c>
      <c r="I53" s="353">
        <f>I54+I55</f>
        <v>1223.79</v>
      </c>
      <c r="J53" s="353">
        <f>J54+J55</f>
        <v>1274.44</v>
      </c>
    </row>
    <row r="54" spans="1:10" ht="53.25" customHeight="1" x14ac:dyDescent="0.25">
      <c r="A54" s="164" t="s">
        <v>404</v>
      </c>
      <c r="B54" s="153" t="str">
        <f>'8'!B52</f>
        <v>Прочая закупка товаров, работ и услуг для обеспечения государственных (муниципальных) нужд</v>
      </c>
      <c r="C54" s="84" t="s">
        <v>107</v>
      </c>
      <c r="D54" s="84" t="str">
        <f>'8'!C52</f>
        <v>04</v>
      </c>
      <c r="E54" s="84" t="str">
        <f>'8'!D52</f>
        <v>09</v>
      </c>
      <c r="F54" s="84" t="str">
        <f>'8'!E52</f>
        <v>0112000210</v>
      </c>
      <c r="G54" s="84" t="str">
        <f>'8'!F52</f>
        <v>244</v>
      </c>
      <c r="H54" s="323">
        <f>'8'!G52</f>
        <v>53.08</v>
      </c>
      <c r="I54" s="328">
        <f>'8'!H52</f>
        <v>1066.79</v>
      </c>
      <c r="J54" s="353">
        <f>'8'!I52</f>
        <v>1117.44</v>
      </c>
    </row>
    <row r="55" spans="1:10" ht="31.95" customHeight="1" x14ac:dyDescent="0.25">
      <c r="A55" s="164" t="s">
        <v>405</v>
      </c>
      <c r="B55" s="153" t="str">
        <f>'8'!B53</f>
        <v>Закупка энергетических ресурсов</v>
      </c>
      <c r="C55" s="84" t="s">
        <v>107</v>
      </c>
      <c r="D55" s="84" t="str">
        <f>'8'!C53</f>
        <v>04</v>
      </c>
      <c r="E55" s="84" t="str">
        <f>'8'!D53</f>
        <v>09</v>
      </c>
      <c r="F55" s="84" t="str">
        <f>'8'!E53</f>
        <v>0112000210</v>
      </c>
      <c r="G55" s="84" t="str">
        <f>'8'!F53</f>
        <v>247</v>
      </c>
      <c r="H55" s="323">
        <f>'8'!G53</f>
        <v>35</v>
      </c>
      <c r="I55" s="328">
        <f>'8'!H53</f>
        <v>157</v>
      </c>
      <c r="J55" s="353">
        <f>'8'!I53</f>
        <v>157</v>
      </c>
    </row>
    <row r="56" spans="1:10" ht="73.2" customHeight="1" x14ac:dyDescent="0.25">
      <c r="A56" s="164" t="s">
        <v>406</v>
      </c>
      <c r="B56" s="153" t="str">
        <f>'8'!B54</f>
        <v>Основное мероприятие "Исполнение судебных решений, актов" в рамках МП "Комплексное развитие территории муниципального образования "Сейкинское сельское поселение"</v>
      </c>
      <c r="C56" s="369" t="s">
        <v>107</v>
      </c>
      <c r="D56" s="369" t="str">
        <f>'8'!C54</f>
        <v>04</v>
      </c>
      <c r="E56" s="369" t="str">
        <f>'8'!D54</f>
        <v>12</v>
      </c>
      <c r="F56" s="369" t="str">
        <f>'8'!E54</f>
        <v>0000000000</v>
      </c>
      <c r="G56" s="369" t="str">
        <f>'8'!F54</f>
        <v>000</v>
      </c>
      <c r="H56" s="354">
        <f>H57+H58+H59</f>
        <v>0</v>
      </c>
      <c r="I56" s="354">
        <f>I57+I58+I59</f>
        <v>0.1</v>
      </c>
      <c r="J56" s="354">
        <f>J57+J58+J59</f>
        <v>0.1</v>
      </c>
    </row>
    <row r="57" spans="1:10" ht="53.25" customHeight="1" x14ac:dyDescent="0.25">
      <c r="A57" s="164" t="s">
        <v>407</v>
      </c>
      <c r="B57" s="153" t="str">
        <f>'8'!B55</f>
        <v>Исполнение судебных актов Российской Федерации и мировых соглашений по возмещению причиненного вреда</v>
      </c>
      <c r="C57" s="84" t="s">
        <v>107</v>
      </c>
      <c r="D57" s="84" t="str">
        <f>'8'!C55</f>
        <v>04</v>
      </c>
      <c r="E57" s="84" t="str">
        <f>'8'!D55</f>
        <v>12</v>
      </c>
      <c r="F57" s="84" t="str">
        <f>'8'!E55</f>
        <v>994ИЛ00410</v>
      </c>
      <c r="G57" s="84" t="str">
        <f>'8'!F55</f>
        <v>831</v>
      </c>
      <c r="H57" s="323">
        <f>'8'!G55</f>
        <v>0</v>
      </c>
      <c r="I57" s="328">
        <f>'8'!H55</f>
        <v>0</v>
      </c>
      <c r="J57" s="353">
        <f>'8'!I55</f>
        <v>0</v>
      </c>
    </row>
    <row r="58" spans="1:10" ht="25.2" customHeight="1" x14ac:dyDescent="0.25">
      <c r="A58" s="164" t="s">
        <v>408</v>
      </c>
      <c r="B58" s="153" t="str">
        <f>'8'!B56</f>
        <v>Уплата иных платежей</v>
      </c>
      <c r="C58" s="84" t="s">
        <v>107</v>
      </c>
      <c r="D58" s="84" t="str">
        <f>'8'!C56</f>
        <v>04</v>
      </c>
      <c r="E58" s="84" t="str">
        <f>'8'!D56</f>
        <v>12</v>
      </c>
      <c r="F58" s="84" t="str">
        <f>'8'!E56</f>
        <v>994ИЛ00410</v>
      </c>
      <c r="G58" s="84" t="str">
        <f>'8'!F56</f>
        <v>853</v>
      </c>
      <c r="H58" s="323">
        <f>'8'!G56</f>
        <v>0</v>
      </c>
      <c r="I58" s="328">
        <f>'8'!H56</f>
        <v>0</v>
      </c>
      <c r="J58" s="353">
        <f>'8'!I56</f>
        <v>0</v>
      </c>
    </row>
    <row r="59" spans="1:10" ht="30.6" customHeight="1" x14ac:dyDescent="0.25">
      <c r="A59" s="164" t="s">
        <v>314</v>
      </c>
      <c r="B59" s="153" t="str">
        <f>'8'!B57</f>
        <v>Иные межбюджетные трансферты</v>
      </c>
      <c r="C59" s="84" t="s">
        <v>107</v>
      </c>
      <c r="D59" s="84" t="str">
        <f>'8'!C57</f>
        <v>04</v>
      </c>
      <c r="E59" s="84" t="str">
        <f>'8'!D57</f>
        <v>12</v>
      </c>
      <c r="F59" s="84" t="str">
        <f>'8'!E57</f>
        <v>0115001701</v>
      </c>
      <c r="G59" s="84" t="str">
        <f>'8'!F57</f>
        <v>540</v>
      </c>
      <c r="H59" s="323">
        <f>'8'!G57</f>
        <v>0</v>
      </c>
      <c r="I59" s="328">
        <f>'8'!H57</f>
        <v>0.1</v>
      </c>
      <c r="J59" s="353">
        <f>'8'!I57</f>
        <v>0.1</v>
      </c>
    </row>
    <row r="60" spans="1:10" ht="51.75" customHeight="1" x14ac:dyDescent="0.25">
      <c r="A60" s="165" t="s">
        <v>315</v>
      </c>
      <c r="B60" s="153" t="str">
        <f>'8'!B58</f>
        <v>МП "Комплексное развитие территории муниципального образования "Сейкинское сельское поселение"</v>
      </c>
      <c r="C60" s="369" t="s">
        <v>107</v>
      </c>
      <c r="D60" s="369" t="str">
        <f>'8'!C58</f>
        <v>05</v>
      </c>
      <c r="E60" s="369" t="s">
        <v>176</v>
      </c>
      <c r="F60" s="369" t="str">
        <f>'8'!E58</f>
        <v>0000000000</v>
      </c>
      <c r="G60" s="369" t="str">
        <f>'8'!F58</f>
        <v>000</v>
      </c>
      <c r="H60" s="354">
        <f>H61+H63</f>
        <v>0</v>
      </c>
      <c r="I60" s="354">
        <f>I61+I63</f>
        <v>10</v>
      </c>
      <c r="J60" s="354">
        <f>J61+J63</f>
        <v>10</v>
      </c>
    </row>
    <row r="61" spans="1:10" ht="51.75" customHeight="1" x14ac:dyDescent="0.25">
      <c r="A61" s="165" t="s">
        <v>315</v>
      </c>
      <c r="B61" s="153" t="str">
        <f>'8'!B58</f>
        <v>МП "Комплексное развитие территории муниципального образования "Сейкинское сельское поселение"</v>
      </c>
      <c r="C61" s="369" t="s">
        <v>107</v>
      </c>
      <c r="D61" s="369" t="str">
        <f>'8'!C58</f>
        <v>05</v>
      </c>
      <c r="E61" s="369" t="s">
        <v>90</v>
      </c>
      <c r="F61" s="369" t="s">
        <v>368</v>
      </c>
      <c r="G61" s="369" t="str">
        <f>'8'!F58</f>
        <v>000</v>
      </c>
      <c r="H61" s="324">
        <f>'8'!G58</f>
        <v>0</v>
      </c>
      <c r="I61" s="327">
        <v>0</v>
      </c>
      <c r="J61" s="354">
        <v>0</v>
      </c>
    </row>
    <row r="62" spans="1:10" ht="51.75" customHeight="1" x14ac:dyDescent="0.25">
      <c r="A62" s="165" t="s">
        <v>315</v>
      </c>
      <c r="B62" s="153" t="str">
        <f>'8'!B59</f>
        <v>Подпрограмма "Устойчивое развитие систем жизнеобеспечения"</v>
      </c>
      <c r="C62" s="84" t="s">
        <v>107</v>
      </c>
      <c r="D62" s="84" t="str">
        <f>'8'!C59</f>
        <v>05</v>
      </c>
      <c r="E62" s="84" t="s">
        <v>90</v>
      </c>
      <c r="F62" s="84" t="s">
        <v>368</v>
      </c>
      <c r="G62" s="84" t="s">
        <v>94</v>
      </c>
      <c r="H62" s="323">
        <f>'8'!G59</f>
        <v>0</v>
      </c>
      <c r="I62" s="328">
        <v>0</v>
      </c>
      <c r="J62" s="353">
        <v>0</v>
      </c>
    </row>
    <row r="63" spans="1:10" ht="51.75" customHeight="1" x14ac:dyDescent="0.25">
      <c r="A63" s="165" t="s">
        <v>315</v>
      </c>
      <c r="B63" s="153" t="str">
        <f>'8'!B59</f>
        <v>Подпрограмма "Устойчивое развитие систем жизнеобеспечения"</v>
      </c>
      <c r="C63" s="369" t="s">
        <v>107</v>
      </c>
      <c r="D63" s="369" t="str">
        <f>'8'!C59</f>
        <v>05</v>
      </c>
      <c r="E63" s="369" t="str">
        <f>'8'!D59</f>
        <v>03</v>
      </c>
      <c r="F63" s="369" t="str">
        <f>'8'!E59</f>
        <v>0110000000</v>
      </c>
      <c r="G63" s="369" t="str">
        <f>'8'!F59</f>
        <v>000</v>
      </c>
      <c r="H63" s="354">
        <f t="shared" ref="H63:J65" si="2">H64</f>
        <v>0</v>
      </c>
      <c r="I63" s="354">
        <f t="shared" si="2"/>
        <v>10</v>
      </c>
      <c r="J63" s="354">
        <f t="shared" si="2"/>
        <v>10</v>
      </c>
    </row>
    <row r="64" spans="1:10" ht="31.2" x14ac:dyDescent="0.25">
      <c r="A64" s="164" t="s">
        <v>316</v>
      </c>
      <c r="B64" s="153" t="str">
        <f>'8'!B59</f>
        <v>Подпрограмма "Устойчивое развитие систем жизнеобеспечения"</v>
      </c>
      <c r="C64" s="84" t="s">
        <v>107</v>
      </c>
      <c r="D64" s="84" t="str">
        <f>'8'!C59</f>
        <v>05</v>
      </c>
      <c r="E64" s="84" t="str">
        <f>'8'!D59</f>
        <v>03</v>
      </c>
      <c r="F64" s="84" t="str">
        <f>'8'!E59</f>
        <v>0110000000</v>
      </c>
      <c r="G64" s="84" t="str">
        <f>'8'!F59</f>
        <v>000</v>
      </c>
      <c r="H64" s="353">
        <f t="shared" si="2"/>
        <v>0</v>
      </c>
      <c r="I64" s="353">
        <f t="shared" si="2"/>
        <v>10</v>
      </c>
      <c r="J64" s="353">
        <f t="shared" si="2"/>
        <v>10</v>
      </c>
    </row>
    <row r="65" spans="1:10" ht="21" customHeight="1" x14ac:dyDescent="0.25">
      <c r="A65" s="164" t="s">
        <v>317</v>
      </c>
      <c r="B65" s="153" t="str">
        <f>'8'!B60</f>
        <v>Основное мероприятие "Благоустройство"</v>
      </c>
      <c r="C65" s="84" t="s">
        <v>107</v>
      </c>
      <c r="D65" s="84" t="str">
        <f>'8'!C60</f>
        <v>05</v>
      </c>
      <c r="E65" s="84" t="str">
        <f>'8'!D60</f>
        <v>03</v>
      </c>
      <c r="F65" s="84" t="str">
        <f>'8'!E60</f>
        <v>0113000300</v>
      </c>
      <c r="G65" s="84" t="str">
        <f>'8'!F60</f>
        <v>000</v>
      </c>
      <c r="H65" s="353">
        <f t="shared" si="2"/>
        <v>0</v>
      </c>
      <c r="I65" s="353">
        <f t="shared" si="2"/>
        <v>10</v>
      </c>
      <c r="J65" s="353">
        <f t="shared" si="2"/>
        <v>10</v>
      </c>
    </row>
    <row r="66" spans="1:10" ht="52.5" customHeight="1" x14ac:dyDescent="0.25">
      <c r="A66" s="165" t="s">
        <v>318</v>
      </c>
      <c r="B66" s="153" t="str">
        <f>'8'!B61</f>
        <v>Прочая закупка товаров, работ и услуг для обеспечения государственных (муниципальных) нужд</v>
      </c>
      <c r="C66" s="84" t="s">
        <v>107</v>
      </c>
      <c r="D66" s="84" t="str">
        <f>'8'!C61</f>
        <v>05</v>
      </c>
      <c r="E66" s="84" t="str">
        <f>'8'!D61</f>
        <v>03</v>
      </c>
      <c r="F66" s="84" t="str">
        <f>'8'!E61</f>
        <v>0113000310</v>
      </c>
      <c r="G66" s="84" t="str">
        <f>'8'!F61</f>
        <v>244</v>
      </c>
      <c r="H66" s="323">
        <f>'8'!G61</f>
        <v>0</v>
      </c>
      <c r="I66" s="328">
        <f>'8'!H61</f>
        <v>10</v>
      </c>
      <c r="J66" s="353">
        <f>'8'!I61</f>
        <v>10</v>
      </c>
    </row>
    <row r="67" spans="1:10" ht="46.8" x14ac:dyDescent="0.25">
      <c r="A67" s="164" t="s">
        <v>319</v>
      </c>
      <c r="B67" s="153" t="str">
        <f>'8'!B62</f>
        <v>МП "Комплексное развитие территории муниципального образования "Сейкинское сельское поселение"</v>
      </c>
      <c r="C67" s="369" t="s">
        <v>107</v>
      </c>
      <c r="D67" s="369" t="str">
        <f>'8'!C62</f>
        <v>08</v>
      </c>
      <c r="E67" s="369" t="str">
        <f>'8'!D62</f>
        <v>01</v>
      </c>
      <c r="F67" s="369" t="str">
        <f>'8'!E62</f>
        <v>0000000000</v>
      </c>
      <c r="G67" s="369" t="str">
        <f>'8'!F62</f>
        <v>000</v>
      </c>
      <c r="H67" s="354">
        <f t="shared" ref="H67:J69" si="3">H68</f>
        <v>0</v>
      </c>
      <c r="I67" s="354">
        <f t="shared" si="3"/>
        <v>10</v>
      </c>
      <c r="J67" s="354">
        <f t="shared" si="3"/>
        <v>10</v>
      </c>
    </row>
    <row r="68" spans="1:10" ht="33" customHeight="1" x14ac:dyDescent="0.25">
      <c r="A68" s="164" t="s">
        <v>320</v>
      </c>
      <c r="B68" s="153" t="str">
        <f>'8'!B63</f>
        <v>Подпрограмма "Развитие социально-культурной сферы"</v>
      </c>
      <c r="C68" s="84" t="s">
        <v>107</v>
      </c>
      <c r="D68" s="84" t="str">
        <f>'8'!C63</f>
        <v>08</v>
      </c>
      <c r="E68" s="84" t="str">
        <f>'8'!D63</f>
        <v>01</v>
      </c>
      <c r="F68" s="84" t="str">
        <f>'8'!E63</f>
        <v>0120000000</v>
      </c>
      <c r="G68" s="84" t="str">
        <f>'8'!F63</f>
        <v>000</v>
      </c>
      <c r="H68" s="353">
        <f t="shared" si="3"/>
        <v>0</v>
      </c>
      <c r="I68" s="353">
        <f t="shared" si="3"/>
        <v>10</v>
      </c>
      <c r="J68" s="353">
        <f t="shared" si="3"/>
        <v>10</v>
      </c>
    </row>
    <row r="69" spans="1:10" ht="18" x14ac:dyDescent="0.25">
      <c r="A69" s="165" t="s">
        <v>321</v>
      </c>
      <c r="B69" s="153" t="str">
        <f>'8'!B64</f>
        <v>Основное мероприятие "Культура"</v>
      </c>
      <c r="C69" s="84" t="s">
        <v>107</v>
      </c>
      <c r="D69" s="84" t="str">
        <f>'8'!C64</f>
        <v>08</v>
      </c>
      <c r="E69" s="84" t="str">
        <f>'8'!D64</f>
        <v>01</v>
      </c>
      <c r="F69" s="84" t="str">
        <f>'8'!E64</f>
        <v>0121000100</v>
      </c>
      <c r="G69" s="84" t="str">
        <f>'8'!F64</f>
        <v>000</v>
      </c>
      <c r="H69" s="353">
        <f t="shared" si="3"/>
        <v>0</v>
      </c>
      <c r="I69" s="353">
        <f t="shared" si="3"/>
        <v>10</v>
      </c>
      <c r="J69" s="353">
        <f t="shared" si="3"/>
        <v>10</v>
      </c>
    </row>
    <row r="70" spans="1:10" ht="53.25" customHeight="1" x14ac:dyDescent="0.25">
      <c r="A70" s="164" t="s">
        <v>322</v>
      </c>
      <c r="B70" s="153" t="str">
        <f>'8'!B65</f>
        <v>Прочая закупка товаров, работ и услуг для обеспечения государственных (муниципальных) нужд</v>
      </c>
      <c r="C70" s="84" t="s">
        <v>107</v>
      </c>
      <c r="D70" s="84" t="str">
        <f>'8'!C65</f>
        <v>08</v>
      </c>
      <c r="E70" s="84" t="str">
        <f>'8'!D65</f>
        <v>01</v>
      </c>
      <c r="F70" s="84" t="str">
        <f>'8'!E65</f>
        <v>0121000110</v>
      </c>
      <c r="G70" s="84" t="str">
        <f>'8'!F65</f>
        <v>244</v>
      </c>
      <c r="H70" s="323">
        <f>'8'!G65</f>
        <v>0</v>
      </c>
      <c r="I70" s="328">
        <f>'8'!H65</f>
        <v>10</v>
      </c>
      <c r="J70" s="353">
        <f>'8'!I65</f>
        <v>10</v>
      </c>
    </row>
    <row r="71" spans="1:10" ht="51" customHeight="1" x14ac:dyDescent="0.25">
      <c r="A71" s="164" t="s">
        <v>323</v>
      </c>
      <c r="B71" s="153" t="str">
        <f>'8'!B66</f>
        <v>МП "Комплексное развитие территории муниципального образования "Сейкинское сельское поселение"</v>
      </c>
      <c r="C71" s="369" t="s">
        <v>107</v>
      </c>
      <c r="D71" s="369" t="str">
        <f>'8'!C66</f>
        <v>10</v>
      </c>
      <c r="E71" s="369" t="str">
        <f>'8'!D66</f>
        <v>01</v>
      </c>
      <c r="F71" s="369" t="str">
        <f>'8'!E66</f>
        <v>0000000000</v>
      </c>
      <c r="G71" s="369" t="str">
        <f>'8'!F66</f>
        <v>000</v>
      </c>
      <c r="H71" s="354">
        <f t="shared" ref="H71:J73" si="4">H72</f>
        <v>4.1280000000000001</v>
      </c>
      <c r="I71" s="354">
        <f t="shared" si="4"/>
        <v>79.007999999999996</v>
      </c>
      <c r="J71" s="354">
        <f t="shared" si="4"/>
        <v>79.007999999999996</v>
      </c>
    </row>
    <row r="72" spans="1:10" ht="31.2" x14ac:dyDescent="0.25">
      <c r="A72" s="165" t="s">
        <v>324</v>
      </c>
      <c r="B72" s="153" t="str">
        <f>'8'!B67</f>
        <v>Подпрограмма "Развитие социально-культурной сферы"</v>
      </c>
      <c r="C72" s="84" t="s">
        <v>107</v>
      </c>
      <c r="D72" s="84" t="str">
        <f>'8'!C67</f>
        <v>10</v>
      </c>
      <c r="E72" s="84" t="str">
        <f>'8'!D67</f>
        <v>01</v>
      </c>
      <c r="F72" s="84" t="str">
        <f>'8'!E67</f>
        <v>0120000000</v>
      </c>
      <c r="G72" s="84" t="str">
        <f>'8'!F67</f>
        <v>000</v>
      </c>
      <c r="H72" s="353">
        <f t="shared" si="4"/>
        <v>4.1280000000000001</v>
      </c>
      <c r="I72" s="353">
        <f t="shared" si="4"/>
        <v>79.007999999999996</v>
      </c>
      <c r="J72" s="353">
        <f t="shared" si="4"/>
        <v>79.007999999999996</v>
      </c>
    </row>
    <row r="73" spans="1:10" ht="24" customHeight="1" x14ac:dyDescent="0.25">
      <c r="A73" s="164" t="s">
        <v>325</v>
      </c>
      <c r="B73" s="153" t="str">
        <f>'8'!B68</f>
        <v>Основное мероприятие "Социальная политика "</v>
      </c>
      <c r="C73" s="84" t="s">
        <v>107</v>
      </c>
      <c r="D73" s="84" t="str">
        <f>'8'!C68</f>
        <v>10</v>
      </c>
      <c r="E73" s="84" t="str">
        <f>'8'!D68</f>
        <v>01</v>
      </c>
      <c r="F73" s="84" t="str">
        <f>'8'!E68</f>
        <v>0122000200</v>
      </c>
      <c r="G73" s="84" t="str">
        <f>'8'!F68</f>
        <v>000</v>
      </c>
      <c r="H73" s="353">
        <f t="shared" si="4"/>
        <v>4.1280000000000001</v>
      </c>
      <c r="I73" s="353">
        <f t="shared" si="4"/>
        <v>79.007999999999996</v>
      </c>
      <c r="J73" s="353">
        <f t="shared" si="4"/>
        <v>79.007999999999996</v>
      </c>
    </row>
    <row r="74" spans="1:10" ht="50.25" customHeight="1" x14ac:dyDescent="0.25">
      <c r="A74" s="164" t="s">
        <v>326</v>
      </c>
      <c r="B74" s="153" t="str">
        <f>'8'!B69</f>
        <v>Пособия, компенсация, меры социальной поддержки по публичным нормативным обязательствам</v>
      </c>
      <c r="C74" s="84" t="s">
        <v>107</v>
      </c>
      <c r="D74" s="84" t="str">
        <f>'8'!C69</f>
        <v>10</v>
      </c>
      <c r="E74" s="84" t="str">
        <f>'8'!D69</f>
        <v>01</v>
      </c>
      <c r="F74" s="84" t="str">
        <f>'8'!E69</f>
        <v>0122000210</v>
      </c>
      <c r="G74" s="84" t="str">
        <f>'8'!F69</f>
        <v>312</v>
      </c>
      <c r="H74" s="323">
        <f>'8'!G69</f>
        <v>4.1280000000000001</v>
      </c>
      <c r="I74" s="328">
        <f>'8'!H69</f>
        <v>79.007999999999996</v>
      </c>
      <c r="J74" s="353">
        <f>'8'!I69</f>
        <v>79.007999999999996</v>
      </c>
    </row>
    <row r="75" spans="1:10" ht="49.5" customHeight="1" x14ac:dyDescent="0.25">
      <c r="A75" s="165" t="s">
        <v>327</v>
      </c>
      <c r="B75" s="153" t="str">
        <f>'8'!B70</f>
        <v>МП "Комплексное развитие территории муниципального образования "Сейкинское сельское поселение"</v>
      </c>
      <c r="C75" s="369" t="s">
        <v>107</v>
      </c>
      <c r="D75" s="369" t="str">
        <f>'8'!C70</f>
        <v>11</v>
      </c>
      <c r="E75" s="369" t="str">
        <f>'8'!D70</f>
        <v>05</v>
      </c>
      <c r="F75" s="369" t="str">
        <f>'8'!E70</f>
        <v>0000000000</v>
      </c>
      <c r="G75" s="369" t="str">
        <f>'8'!F70</f>
        <v>000</v>
      </c>
      <c r="H75" s="324">
        <f>'8'!G70</f>
        <v>0</v>
      </c>
      <c r="I75" s="327">
        <f>'8'!H70</f>
        <v>116</v>
      </c>
      <c r="J75" s="354">
        <f>'8'!I70</f>
        <v>116</v>
      </c>
    </row>
    <row r="76" spans="1:10" ht="31.2" x14ac:dyDescent="0.25">
      <c r="A76" s="164" t="s">
        <v>328</v>
      </c>
      <c r="B76" s="153" t="str">
        <f>'8'!B71</f>
        <v>Подпрограмма "Развитие социально-культурной сферы"</v>
      </c>
      <c r="C76" s="84" t="s">
        <v>107</v>
      </c>
      <c r="D76" s="84" t="str">
        <f>'8'!C71</f>
        <v>11</v>
      </c>
      <c r="E76" s="84" t="str">
        <f>'8'!D71</f>
        <v>05</v>
      </c>
      <c r="F76" s="84" t="str">
        <f>'8'!E71</f>
        <v>01200000000</v>
      </c>
      <c r="G76" s="84" t="str">
        <f>'8'!F71</f>
        <v>000</v>
      </c>
      <c r="H76" s="323">
        <f>'8'!G71</f>
        <v>0</v>
      </c>
      <c r="I76" s="328">
        <f>'8'!H71</f>
        <v>116</v>
      </c>
      <c r="J76" s="353">
        <f>'8'!I71</f>
        <v>116</v>
      </c>
    </row>
    <row r="77" spans="1:10" ht="20.25" customHeight="1" x14ac:dyDescent="0.25">
      <c r="A77" s="164" t="s">
        <v>329</v>
      </c>
      <c r="B77" s="153" t="str">
        <f>'8'!B72</f>
        <v>Основное мероприятие  "Физическая культура "</v>
      </c>
      <c r="C77" s="84" t="s">
        <v>107</v>
      </c>
      <c r="D77" s="84" t="str">
        <f>'8'!C72</f>
        <v>11</v>
      </c>
      <c r="E77" s="84" t="str">
        <f>'8'!D72</f>
        <v>05</v>
      </c>
      <c r="F77" s="84" t="str">
        <f>'8'!E72</f>
        <v>0123000300</v>
      </c>
      <c r="G77" s="84" t="str">
        <f>'8'!F72</f>
        <v>000</v>
      </c>
      <c r="H77" s="323">
        <f>'8'!G72</f>
        <v>0</v>
      </c>
      <c r="I77" s="328">
        <f>'8'!H72</f>
        <v>116</v>
      </c>
      <c r="J77" s="353">
        <f>'8'!I72</f>
        <v>116</v>
      </c>
    </row>
    <row r="78" spans="1:10" ht="53.25" customHeight="1" x14ac:dyDescent="0.25">
      <c r="A78" s="164" t="s">
        <v>330</v>
      </c>
      <c r="B78" s="153" t="str">
        <f>'8'!B73</f>
        <v>Прочая закупка товаров, работ и услуг для обеспечения государственных (муниципальных) нужд</v>
      </c>
      <c r="C78" s="84" t="s">
        <v>107</v>
      </c>
      <c r="D78" s="84" t="str">
        <f>'8'!C73</f>
        <v>11</v>
      </c>
      <c r="E78" s="84" t="str">
        <f>'8'!D73</f>
        <v>05</v>
      </c>
      <c r="F78" s="84" t="str">
        <f>'8'!E73</f>
        <v>0123000330</v>
      </c>
      <c r="G78" s="84" t="str">
        <f>'8'!F73</f>
        <v>244</v>
      </c>
      <c r="H78" s="323">
        <f>'8'!G73</f>
        <v>3</v>
      </c>
      <c r="I78" s="328">
        <f>'8'!H73</f>
        <v>5</v>
      </c>
      <c r="J78" s="353">
        <v>2</v>
      </c>
    </row>
    <row r="79" spans="1:10" ht="20.25" customHeight="1" x14ac:dyDescent="0.25">
      <c r="A79" s="164" t="s">
        <v>331</v>
      </c>
      <c r="B79" s="153" t="str">
        <f>'8'!B74</f>
        <v>Закупка энергетических ресурсов</v>
      </c>
      <c r="C79" s="84" t="s">
        <v>107</v>
      </c>
      <c r="D79" s="84" t="str">
        <f>'8'!C74</f>
        <v>11</v>
      </c>
      <c r="E79" s="84" t="str">
        <f>'8'!D74</f>
        <v>05</v>
      </c>
      <c r="F79" s="84" t="str">
        <f>'8'!E74</f>
        <v>0123000330</v>
      </c>
      <c r="G79" s="84" t="str">
        <f>'8'!F74</f>
        <v>247</v>
      </c>
      <c r="H79" s="323">
        <f>'8'!G74</f>
        <v>0</v>
      </c>
      <c r="I79" s="328">
        <f>'8'!H74</f>
        <v>104</v>
      </c>
      <c r="J79" s="353">
        <v>104</v>
      </c>
    </row>
    <row r="80" spans="1:10" ht="31.2" x14ac:dyDescent="0.25">
      <c r="A80" s="165" t="s">
        <v>332</v>
      </c>
      <c r="B80" s="153" t="str">
        <f>'8'!B75</f>
        <v>Уплата налога на имущество организаций и земельного налога</v>
      </c>
      <c r="C80" s="84" t="s">
        <v>107</v>
      </c>
      <c r="D80" s="84" t="str">
        <f>'8'!C75</f>
        <v>11</v>
      </c>
      <c r="E80" s="84" t="str">
        <f>'8'!D75</f>
        <v>05</v>
      </c>
      <c r="F80" s="84" t="str">
        <f>'8'!E75</f>
        <v>0123000340</v>
      </c>
      <c r="G80" s="84" t="str">
        <f>'8'!F75</f>
        <v>851</v>
      </c>
      <c r="H80" s="323">
        <f>'8'!G75</f>
        <v>-3</v>
      </c>
      <c r="I80" s="328">
        <f>'8'!H75</f>
        <v>7</v>
      </c>
      <c r="J80" s="353">
        <v>10</v>
      </c>
    </row>
    <row r="81" spans="1:10" ht="17.399999999999999" x14ac:dyDescent="0.25">
      <c r="A81" s="314" t="s">
        <v>333</v>
      </c>
      <c r="B81" s="153" t="str">
        <f>'8'!B76</f>
        <v>Условно утвержденные расходы</v>
      </c>
      <c r="C81" s="369" t="s">
        <v>107</v>
      </c>
      <c r="D81" s="370" t="s">
        <v>243</v>
      </c>
      <c r="E81" s="369" t="str">
        <f>'8'!D76</f>
        <v>99</v>
      </c>
      <c r="F81" s="369" t="str">
        <f>'8'!E76</f>
        <v>999000000</v>
      </c>
      <c r="G81" s="369" t="str">
        <f>'8'!F76</f>
        <v>999</v>
      </c>
      <c r="H81" s="324">
        <f>'8'!G76</f>
        <v>-64.2</v>
      </c>
      <c r="I81" s="327">
        <f>'8'!H76</f>
        <v>68</v>
      </c>
      <c r="J81" s="354">
        <f>'8'!I76</f>
        <v>141</v>
      </c>
    </row>
    <row r="82" spans="1:10" ht="18" x14ac:dyDescent="0.25">
      <c r="B82" s="156" t="s">
        <v>219</v>
      </c>
      <c r="C82" s="166"/>
      <c r="D82" s="166"/>
      <c r="E82" s="166"/>
      <c r="F82" s="166"/>
      <c r="G82" s="166"/>
      <c r="H82" s="354">
        <f>H9+H38+H45+H51+H60+H67+H71+H75+H81</f>
        <v>176.34000000000003</v>
      </c>
      <c r="I82" s="354">
        <f>I9+I38+I45+I51+I60+I67+I71+I75+I81</f>
        <v>4497.24</v>
      </c>
      <c r="J82" s="354">
        <f>J9+J38+J45+J51+J60+J67+J71+J75+J81</f>
        <v>4708.8900000000003</v>
      </c>
    </row>
  </sheetData>
  <mergeCells count="3">
    <mergeCell ref="A5:I5"/>
    <mergeCell ref="G6:I6"/>
    <mergeCell ref="C1:J4"/>
  </mergeCells>
  <pageMargins left="0.98425196850393704" right="0" top="0.55118110236220474" bottom="0.39370078740157483" header="0.31496062992125984" footer="0.3937007874015748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view="pageBreakPreview" zoomScale="110" zoomScaleSheetLayoutView="110" workbookViewId="0">
      <selection activeCell="E1" sqref="E1:H1"/>
    </sheetView>
  </sheetViews>
  <sheetFormatPr defaultRowHeight="13.2" x14ac:dyDescent="0.25"/>
  <cols>
    <col min="3" max="3" width="14.44140625" customWidth="1"/>
    <col min="4" max="4" width="48.109375" customWidth="1"/>
    <col min="5" max="5" width="12.33203125" customWidth="1"/>
    <col min="6" max="6" width="13.6640625" customWidth="1"/>
    <col min="7" max="7" width="13.44140625" customWidth="1"/>
    <col min="8" max="8" width="10.88671875" customWidth="1"/>
  </cols>
  <sheetData>
    <row r="1" spans="1:8" ht="112.5" customHeight="1" x14ac:dyDescent="0.3">
      <c r="E1" s="401" t="s">
        <v>479</v>
      </c>
      <c r="F1" s="401"/>
      <c r="G1" s="401"/>
      <c r="H1" s="401"/>
    </row>
    <row r="4" spans="1:8" ht="64.5" customHeight="1" x14ac:dyDescent="0.25">
      <c r="A4" s="414" t="s">
        <v>459</v>
      </c>
      <c r="B4" s="414"/>
      <c r="C4" s="414"/>
      <c r="D4" s="414"/>
      <c r="E4" s="414"/>
      <c r="F4" s="414"/>
      <c r="G4" s="414"/>
      <c r="H4" s="414"/>
    </row>
    <row r="5" spans="1:8" ht="15.6" x14ac:dyDescent="0.3">
      <c r="A5" s="280"/>
      <c r="B5" s="280"/>
      <c r="C5" s="280"/>
      <c r="D5" s="280"/>
      <c r="E5" s="415" t="s">
        <v>49</v>
      </c>
      <c r="F5" s="415"/>
      <c r="G5" s="415"/>
      <c r="H5" s="415"/>
    </row>
    <row r="6" spans="1:8" ht="62.4" x14ac:dyDescent="0.25">
      <c r="A6" s="281" t="s">
        <v>50</v>
      </c>
      <c r="B6" s="281" t="s">
        <v>224</v>
      </c>
      <c r="C6" s="281" t="s">
        <v>225</v>
      </c>
      <c r="D6" s="282" t="s">
        <v>226</v>
      </c>
      <c r="E6" s="281" t="s">
        <v>460</v>
      </c>
      <c r="F6" s="281" t="s">
        <v>227</v>
      </c>
      <c r="G6" s="281" t="s">
        <v>461</v>
      </c>
      <c r="H6" s="281" t="s">
        <v>462</v>
      </c>
    </row>
    <row r="7" spans="1:8" ht="15.6" x14ac:dyDescent="0.25">
      <c r="A7" s="283"/>
      <c r="B7" s="284"/>
      <c r="C7" s="284"/>
      <c r="D7" s="285" t="s">
        <v>293</v>
      </c>
      <c r="E7" s="283">
        <f>SUM(E8:E11)</f>
        <v>0.9</v>
      </c>
      <c r="F7" s="283">
        <f>SUM(F8:F11)</f>
        <v>0</v>
      </c>
      <c r="G7" s="283">
        <v>0.3</v>
      </c>
      <c r="H7" s="283">
        <v>0.3</v>
      </c>
    </row>
    <row r="8" spans="1:8" ht="102.75" customHeight="1" x14ac:dyDescent="0.25">
      <c r="A8" s="155">
        <v>1</v>
      </c>
      <c r="B8" s="155" t="s">
        <v>294</v>
      </c>
      <c r="C8" s="286">
        <v>43448</v>
      </c>
      <c r="D8" s="287" t="s">
        <v>228</v>
      </c>
      <c r="E8" s="284">
        <v>0.3</v>
      </c>
      <c r="F8" s="284">
        <v>0</v>
      </c>
      <c r="G8" s="284">
        <v>0.3</v>
      </c>
      <c r="H8" s="284">
        <v>0.3</v>
      </c>
    </row>
    <row r="9" spans="1:8" s="311" customFormat="1" ht="102.75" customHeight="1" x14ac:dyDescent="0.25">
      <c r="A9" s="155">
        <v>1</v>
      </c>
      <c r="B9" s="155" t="s">
        <v>54</v>
      </c>
      <c r="C9" s="286">
        <v>44585</v>
      </c>
      <c r="D9" s="287" t="s">
        <v>436</v>
      </c>
      <c r="E9" s="284">
        <v>0.5</v>
      </c>
      <c r="F9" s="284">
        <v>0</v>
      </c>
      <c r="G9" s="284">
        <v>0.5</v>
      </c>
      <c r="H9" s="284">
        <v>0.5</v>
      </c>
    </row>
    <row r="10" spans="1:8" s="311" customFormat="1" ht="142.94999999999999" customHeight="1" x14ac:dyDescent="0.25">
      <c r="A10" s="155">
        <v>1</v>
      </c>
      <c r="B10" s="155"/>
      <c r="C10" s="286">
        <v>44620</v>
      </c>
      <c r="D10" s="287" t="s">
        <v>437</v>
      </c>
      <c r="E10" s="284">
        <v>0.1</v>
      </c>
      <c r="F10" s="284">
        <v>0</v>
      </c>
      <c r="G10" s="284">
        <v>0.1</v>
      </c>
      <c r="H10" s="284">
        <v>0.1</v>
      </c>
    </row>
  </sheetData>
  <mergeCells count="3">
    <mergeCell ref="A4:H4"/>
    <mergeCell ref="E5:H5"/>
    <mergeCell ref="E1:H1"/>
  </mergeCells>
  <pageMargins left="0.7" right="0.7"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topLeftCell="B1" zoomScale="89" zoomScaleSheetLayoutView="89" zoomScalePageLayoutView="70" workbookViewId="0">
      <selection activeCell="H42" sqref="H42"/>
    </sheetView>
  </sheetViews>
  <sheetFormatPr defaultRowHeight="13.2" x14ac:dyDescent="0.25"/>
  <cols>
    <col min="1" max="1" width="38.44140625" style="94" hidden="1" customWidth="1"/>
    <col min="2" max="2" width="5.33203125" style="91" customWidth="1"/>
    <col min="3" max="3" width="54.109375" style="92" customWidth="1"/>
    <col min="4" max="4" width="12.44140625" style="93" customWidth="1"/>
    <col min="5" max="5" width="15.33203125" style="93" customWidth="1"/>
    <col min="6" max="6" width="17.6640625" style="93" customWidth="1"/>
    <col min="7" max="7" width="12.44140625" style="93" customWidth="1"/>
    <col min="8" max="8" width="13.6640625" style="93" customWidth="1"/>
    <col min="9" max="9" width="16.109375" style="93" customWidth="1"/>
    <col min="10" max="256" width="9.109375" style="94"/>
    <col min="257" max="257" width="3.5546875" style="94" customWidth="1"/>
    <col min="258" max="258" width="40.88671875" style="94" customWidth="1"/>
    <col min="259" max="259" width="5.109375" style="94" customWidth="1"/>
    <col min="260" max="261" width="4.33203125" style="94" customWidth="1"/>
    <col min="262" max="262" width="8.5546875" style="94" customWidth="1"/>
    <col min="263" max="263" width="6.6640625" style="94" customWidth="1"/>
    <col min="264" max="264" width="11.33203125" style="94" customWidth="1"/>
    <col min="265" max="265" width="12.33203125" style="94" customWidth="1"/>
    <col min="266" max="512" width="9.109375" style="94"/>
    <col min="513" max="513" width="3.5546875" style="94" customWidth="1"/>
    <col min="514" max="514" width="40.88671875" style="94" customWidth="1"/>
    <col min="515" max="515" width="5.109375" style="94" customWidth="1"/>
    <col min="516" max="517" width="4.33203125" style="94" customWidth="1"/>
    <col min="518" max="518" width="8.5546875" style="94" customWidth="1"/>
    <col min="519" max="519" width="6.6640625" style="94" customWidth="1"/>
    <col min="520" max="520" width="11.33203125" style="94" customWidth="1"/>
    <col min="521" max="521" width="12.33203125" style="94" customWidth="1"/>
    <col min="522" max="768" width="9.109375" style="94"/>
    <col min="769" max="769" width="3.5546875" style="94" customWidth="1"/>
    <col min="770" max="770" width="40.88671875" style="94" customWidth="1"/>
    <col min="771" max="771" width="5.109375" style="94" customWidth="1"/>
    <col min="772" max="773" width="4.33203125" style="94" customWidth="1"/>
    <col min="774" max="774" width="8.5546875" style="94" customWidth="1"/>
    <col min="775" max="775" width="6.6640625" style="94" customWidth="1"/>
    <col min="776" max="776" width="11.33203125" style="94" customWidth="1"/>
    <col min="777" max="777" width="12.33203125" style="94" customWidth="1"/>
    <col min="778" max="1024" width="9.109375" style="94"/>
    <col min="1025" max="1025" width="3.5546875" style="94" customWidth="1"/>
    <col min="1026" max="1026" width="40.88671875" style="94" customWidth="1"/>
    <col min="1027" max="1027" width="5.109375" style="94" customWidth="1"/>
    <col min="1028" max="1029" width="4.33203125" style="94" customWidth="1"/>
    <col min="1030" max="1030" width="8.5546875" style="94" customWidth="1"/>
    <col min="1031" max="1031" width="6.6640625" style="94" customWidth="1"/>
    <col min="1032" max="1032" width="11.33203125" style="94" customWidth="1"/>
    <col min="1033" max="1033" width="12.33203125" style="94" customWidth="1"/>
    <col min="1034" max="1280" width="9.109375" style="94"/>
    <col min="1281" max="1281" width="3.5546875" style="94" customWidth="1"/>
    <col min="1282" max="1282" width="40.88671875" style="94" customWidth="1"/>
    <col min="1283" max="1283" width="5.109375" style="94" customWidth="1"/>
    <col min="1284" max="1285" width="4.33203125" style="94" customWidth="1"/>
    <col min="1286" max="1286" width="8.5546875" style="94" customWidth="1"/>
    <col min="1287" max="1287" width="6.6640625" style="94" customWidth="1"/>
    <col min="1288" max="1288" width="11.33203125" style="94" customWidth="1"/>
    <col min="1289" max="1289" width="12.33203125" style="94" customWidth="1"/>
    <col min="1290" max="1536" width="9.109375" style="94"/>
    <col min="1537" max="1537" width="3.5546875" style="94" customWidth="1"/>
    <col min="1538" max="1538" width="40.88671875" style="94" customWidth="1"/>
    <col min="1539" max="1539" width="5.109375" style="94" customWidth="1"/>
    <col min="1540" max="1541" width="4.33203125" style="94" customWidth="1"/>
    <col min="1542" max="1542" width="8.5546875" style="94" customWidth="1"/>
    <col min="1543" max="1543" width="6.6640625" style="94" customWidth="1"/>
    <col min="1544" max="1544" width="11.33203125" style="94" customWidth="1"/>
    <col min="1545" max="1545" width="12.33203125" style="94" customWidth="1"/>
    <col min="1546" max="1792" width="9.109375" style="94"/>
    <col min="1793" max="1793" width="3.5546875" style="94" customWidth="1"/>
    <col min="1794" max="1794" width="40.88671875" style="94" customWidth="1"/>
    <col min="1795" max="1795" width="5.109375" style="94" customWidth="1"/>
    <col min="1796" max="1797" width="4.33203125" style="94" customWidth="1"/>
    <col min="1798" max="1798" width="8.5546875" style="94" customWidth="1"/>
    <col min="1799" max="1799" width="6.6640625" style="94" customWidth="1"/>
    <col min="1800" max="1800" width="11.33203125" style="94" customWidth="1"/>
    <col min="1801" max="1801" width="12.33203125" style="94" customWidth="1"/>
    <col min="1802" max="2048" width="9.109375" style="94"/>
    <col min="2049" max="2049" width="3.5546875" style="94" customWidth="1"/>
    <col min="2050" max="2050" width="40.88671875" style="94" customWidth="1"/>
    <col min="2051" max="2051" width="5.109375" style="94" customWidth="1"/>
    <col min="2052" max="2053" width="4.33203125" style="94" customWidth="1"/>
    <col min="2054" max="2054" width="8.5546875" style="94" customWidth="1"/>
    <col min="2055" max="2055" width="6.6640625" style="94" customWidth="1"/>
    <col min="2056" max="2056" width="11.33203125" style="94" customWidth="1"/>
    <col min="2057" max="2057" width="12.33203125" style="94" customWidth="1"/>
    <col min="2058" max="2304" width="9.109375" style="94"/>
    <col min="2305" max="2305" width="3.5546875" style="94" customWidth="1"/>
    <col min="2306" max="2306" width="40.88671875" style="94" customWidth="1"/>
    <col min="2307" max="2307" width="5.109375" style="94" customWidth="1"/>
    <col min="2308" max="2309" width="4.33203125" style="94" customWidth="1"/>
    <col min="2310" max="2310" width="8.5546875" style="94" customWidth="1"/>
    <col min="2311" max="2311" width="6.6640625" style="94" customWidth="1"/>
    <col min="2312" max="2312" width="11.33203125" style="94" customWidth="1"/>
    <col min="2313" max="2313" width="12.33203125" style="94" customWidth="1"/>
    <col min="2314" max="2560" width="9.109375" style="94"/>
    <col min="2561" max="2561" width="3.5546875" style="94" customWidth="1"/>
    <col min="2562" max="2562" width="40.88671875" style="94" customWidth="1"/>
    <col min="2563" max="2563" width="5.109375" style="94" customWidth="1"/>
    <col min="2564" max="2565" width="4.33203125" style="94" customWidth="1"/>
    <col min="2566" max="2566" width="8.5546875" style="94" customWidth="1"/>
    <col min="2567" max="2567" width="6.6640625" style="94" customWidth="1"/>
    <col min="2568" max="2568" width="11.33203125" style="94" customWidth="1"/>
    <col min="2569" max="2569" width="12.33203125" style="94" customWidth="1"/>
    <col min="2570" max="2816" width="9.109375" style="94"/>
    <col min="2817" max="2817" width="3.5546875" style="94" customWidth="1"/>
    <col min="2818" max="2818" width="40.88671875" style="94" customWidth="1"/>
    <col min="2819" max="2819" width="5.109375" style="94" customWidth="1"/>
    <col min="2820" max="2821" width="4.33203125" style="94" customWidth="1"/>
    <col min="2822" max="2822" width="8.5546875" style="94" customWidth="1"/>
    <col min="2823" max="2823" width="6.6640625" style="94" customWidth="1"/>
    <col min="2824" max="2824" width="11.33203125" style="94" customWidth="1"/>
    <col min="2825" max="2825" width="12.33203125" style="94" customWidth="1"/>
    <col min="2826" max="3072" width="9.109375" style="94"/>
    <col min="3073" max="3073" width="3.5546875" style="94" customWidth="1"/>
    <col min="3074" max="3074" width="40.88671875" style="94" customWidth="1"/>
    <col min="3075" max="3075" width="5.109375" style="94" customWidth="1"/>
    <col min="3076" max="3077" width="4.33203125" style="94" customWidth="1"/>
    <col min="3078" max="3078" width="8.5546875" style="94" customWidth="1"/>
    <col min="3079" max="3079" width="6.6640625" style="94" customWidth="1"/>
    <col min="3080" max="3080" width="11.33203125" style="94" customWidth="1"/>
    <col min="3081" max="3081" width="12.33203125" style="94" customWidth="1"/>
    <col min="3082" max="3328" width="9.109375" style="94"/>
    <col min="3329" max="3329" width="3.5546875" style="94" customWidth="1"/>
    <col min="3330" max="3330" width="40.88671875" style="94" customWidth="1"/>
    <col min="3331" max="3331" width="5.109375" style="94" customWidth="1"/>
    <col min="3332" max="3333" width="4.33203125" style="94" customWidth="1"/>
    <col min="3334" max="3334" width="8.5546875" style="94" customWidth="1"/>
    <col min="3335" max="3335" width="6.6640625" style="94" customWidth="1"/>
    <col min="3336" max="3336" width="11.33203125" style="94" customWidth="1"/>
    <col min="3337" max="3337" width="12.33203125" style="94" customWidth="1"/>
    <col min="3338" max="3584" width="9.109375" style="94"/>
    <col min="3585" max="3585" width="3.5546875" style="94" customWidth="1"/>
    <col min="3586" max="3586" width="40.88671875" style="94" customWidth="1"/>
    <col min="3587" max="3587" width="5.109375" style="94" customWidth="1"/>
    <col min="3588" max="3589" width="4.33203125" style="94" customWidth="1"/>
    <col min="3590" max="3590" width="8.5546875" style="94" customWidth="1"/>
    <col min="3591" max="3591" width="6.6640625" style="94" customWidth="1"/>
    <col min="3592" max="3592" width="11.33203125" style="94" customWidth="1"/>
    <col min="3593" max="3593" width="12.33203125" style="94" customWidth="1"/>
    <col min="3594" max="3840" width="9.109375" style="94"/>
    <col min="3841" max="3841" width="3.5546875" style="94" customWidth="1"/>
    <col min="3842" max="3842" width="40.88671875" style="94" customWidth="1"/>
    <col min="3843" max="3843" width="5.109375" style="94" customWidth="1"/>
    <col min="3844" max="3845" width="4.33203125" style="94" customWidth="1"/>
    <col min="3846" max="3846" width="8.5546875" style="94" customWidth="1"/>
    <col min="3847" max="3847" width="6.6640625" style="94" customWidth="1"/>
    <col min="3848" max="3848" width="11.33203125" style="94" customWidth="1"/>
    <col min="3849" max="3849" width="12.33203125" style="94" customWidth="1"/>
    <col min="3850" max="4096" width="9.109375" style="94"/>
    <col min="4097" max="4097" width="3.5546875" style="94" customWidth="1"/>
    <col min="4098" max="4098" width="40.88671875" style="94" customWidth="1"/>
    <col min="4099" max="4099" width="5.109375" style="94" customWidth="1"/>
    <col min="4100" max="4101" width="4.33203125" style="94" customWidth="1"/>
    <col min="4102" max="4102" width="8.5546875" style="94" customWidth="1"/>
    <col min="4103" max="4103" width="6.6640625" style="94" customWidth="1"/>
    <col min="4104" max="4104" width="11.33203125" style="94" customWidth="1"/>
    <col min="4105" max="4105" width="12.33203125" style="94" customWidth="1"/>
    <col min="4106" max="4352" width="9.109375" style="94"/>
    <col min="4353" max="4353" width="3.5546875" style="94" customWidth="1"/>
    <col min="4354" max="4354" width="40.88671875" style="94" customWidth="1"/>
    <col min="4355" max="4355" width="5.109375" style="94" customWidth="1"/>
    <col min="4356" max="4357" width="4.33203125" style="94" customWidth="1"/>
    <col min="4358" max="4358" width="8.5546875" style="94" customWidth="1"/>
    <col min="4359" max="4359" width="6.6640625" style="94" customWidth="1"/>
    <col min="4360" max="4360" width="11.33203125" style="94" customWidth="1"/>
    <col min="4361" max="4361" width="12.33203125" style="94" customWidth="1"/>
    <col min="4362" max="4608" width="9.109375" style="94"/>
    <col min="4609" max="4609" width="3.5546875" style="94" customWidth="1"/>
    <col min="4610" max="4610" width="40.88671875" style="94" customWidth="1"/>
    <col min="4611" max="4611" width="5.109375" style="94" customWidth="1"/>
    <col min="4612" max="4613" width="4.33203125" style="94" customWidth="1"/>
    <col min="4614" max="4614" width="8.5546875" style="94" customWidth="1"/>
    <col min="4615" max="4615" width="6.6640625" style="94" customWidth="1"/>
    <col min="4616" max="4616" width="11.33203125" style="94" customWidth="1"/>
    <col min="4617" max="4617" width="12.33203125" style="94" customWidth="1"/>
    <col min="4618" max="4864" width="9.109375" style="94"/>
    <col min="4865" max="4865" width="3.5546875" style="94" customWidth="1"/>
    <col min="4866" max="4866" width="40.88671875" style="94" customWidth="1"/>
    <col min="4867" max="4867" width="5.109375" style="94" customWidth="1"/>
    <col min="4868" max="4869" width="4.33203125" style="94" customWidth="1"/>
    <col min="4870" max="4870" width="8.5546875" style="94" customWidth="1"/>
    <col min="4871" max="4871" width="6.6640625" style="94" customWidth="1"/>
    <col min="4872" max="4872" width="11.33203125" style="94" customWidth="1"/>
    <col min="4873" max="4873" width="12.33203125" style="94" customWidth="1"/>
    <col min="4874" max="5120" width="9.109375" style="94"/>
    <col min="5121" max="5121" width="3.5546875" style="94" customWidth="1"/>
    <col min="5122" max="5122" width="40.88671875" style="94" customWidth="1"/>
    <col min="5123" max="5123" width="5.109375" style="94" customWidth="1"/>
    <col min="5124" max="5125" width="4.33203125" style="94" customWidth="1"/>
    <col min="5126" max="5126" width="8.5546875" style="94" customWidth="1"/>
    <col min="5127" max="5127" width="6.6640625" style="94" customWidth="1"/>
    <col min="5128" max="5128" width="11.33203125" style="94" customWidth="1"/>
    <col min="5129" max="5129" width="12.33203125" style="94" customWidth="1"/>
    <col min="5130" max="5376" width="9.109375" style="94"/>
    <col min="5377" max="5377" width="3.5546875" style="94" customWidth="1"/>
    <col min="5378" max="5378" width="40.88671875" style="94" customWidth="1"/>
    <col min="5379" max="5379" width="5.109375" style="94" customWidth="1"/>
    <col min="5380" max="5381" width="4.33203125" style="94" customWidth="1"/>
    <col min="5382" max="5382" width="8.5546875" style="94" customWidth="1"/>
    <col min="5383" max="5383" width="6.6640625" style="94" customWidth="1"/>
    <col min="5384" max="5384" width="11.33203125" style="94" customWidth="1"/>
    <col min="5385" max="5385" width="12.33203125" style="94" customWidth="1"/>
    <col min="5386" max="5632" width="9.109375" style="94"/>
    <col min="5633" max="5633" width="3.5546875" style="94" customWidth="1"/>
    <col min="5634" max="5634" width="40.88671875" style="94" customWidth="1"/>
    <col min="5635" max="5635" width="5.109375" style="94" customWidth="1"/>
    <col min="5636" max="5637" width="4.33203125" style="94" customWidth="1"/>
    <col min="5638" max="5638" width="8.5546875" style="94" customWidth="1"/>
    <col min="5639" max="5639" width="6.6640625" style="94" customWidth="1"/>
    <col min="5640" max="5640" width="11.33203125" style="94" customWidth="1"/>
    <col min="5641" max="5641" width="12.33203125" style="94" customWidth="1"/>
    <col min="5642" max="5888" width="9.109375" style="94"/>
    <col min="5889" max="5889" width="3.5546875" style="94" customWidth="1"/>
    <col min="5890" max="5890" width="40.88671875" style="94" customWidth="1"/>
    <col min="5891" max="5891" width="5.109375" style="94" customWidth="1"/>
    <col min="5892" max="5893" width="4.33203125" style="94" customWidth="1"/>
    <col min="5894" max="5894" width="8.5546875" style="94" customWidth="1"/>
    <col min="5895" max="5895" width="6.6640625" style="94" customWidth="1"/>
    <col min="5896" max="5896" width="11.33203125" style="94" customWidth="1"/>
    <col min="5897" max="5897" width="12.33203125" style="94" customWidth="1"/>
    <col min="5898" max="6144" width="9.109375" style="94"/>
    <col min="6145" max="6145" width="3.5546875" style="94" customWidth="1"/>
    <col min="6146" max="6146" width="40.88671875" style="94" customWidth="1"/>
    <col min="6147" max="6147" width="5.109375" style="94" customWidth="1"/>
    <col min="6148" max="6149" width="4.33203125" style="94" customWidth="1"/>
    <col min="6150" max="6150" width="8.5546875" style="94" customWidth="1"/>
    <col min="6151" max="6151" width="6.6640625" style="94" customWidth="1"/>
    <col min="6152" max="6152" width="11.33203125" style="94" customWidth="1"/>
    <col min="6153" max="6153" width="12.33203125" style="94" customWidth="1"/>
    <col min="6154" max="6400" width="9.109375" style="94"/>
    <col min="6401" max="6401" width="3.5546875" style="94" customWidth="1"/>
    <col min="6402" max="6402" width="40.88671875" style="94" customWidth="1"/>
    <col min="6403" max="6403" width="5.109375" style="94" customWidth="1"/>
    <col min="6404" max="6405" width="4.33203125" style="94" customWidth="1"/>
    <col min="6406" max="6406" width="8.5546875" style="94" customWidth="1"/>
    <col min="6407" max="6407" width="6.6640625" style="94" customWidth="1"/>
    <col min="6408" max="6408" width="11.33203125" style="94" customWidth="1"/>
    <col min="6409" max="6409" width="12.33203125" style="94" customWidth="1"/>
    <col min="6410" max="6656" width="9.109375" style="94"/>
    <col min="6657" max="6657" width="3.5546875" style="94" customWidth="1"/>
    <col min="6658" max="6658" width="40.88671875" style="94" customWidth="1"/>
    <col min="6659" max="6659" width="5.109375" style="94" customWidth="1"/>
    <col min="6660" max="6661" width="4.33203125" style="94" customWidth="1"/>
    <col min="6662" max="6662" width="8.5546875" style="94" customWidth="1"/>
    <col min="6663" max="6663" width="6.6640625" style="94" customWidth="1"/>
    <col min="6664" max="6664" width="11.33203125" style="94" customWidth="1"/>
    <col min="6665" max="6665" width="12.33203125" style="94" customWidth="1"/>
    <col min="6666" max="6912" width="9.109375" style="94"/>
    <col min="6913" max="6913" width="3.5546875" style="94" customWidth="1"/>
    <col min="6914" max="6914" width="40.88671875" style="94" customWidth="1"/>
    <col min="6915" max="6915" width="5.109375" style="94" customWidth="1"/>
    <col min="6916" max="6917" width="4.33203125" style="94" customWidth="1"/>
    <col min="6918" max="6918" width="8.5546875" style="94" customWidth="1"/>
    <col min="6919" max="6919" width="6.6640625" style="94" customWidth="1"/>
    <col min="6920" max="6920" width="11.33203125" style="94" customWidth="1"/>
    <col min="6921" max="6921" width="12.33203125" style="94" customWidth="1"/>
    <col min="6922" max="7168" width="9.109375" style="94"/>
    <col min="7169" max="7169" width="3.5546875" style="94" customWidth="1"/>
    <col min="7170" max="7170" width="40.88671875" style="94" customWidth="1"/>
    <col min="7171" max="7171" width="5.109375" style="94" customWidth="1"/>
    <col min="7172" max="7173" width="4.33203125" style="94" customWidth="1"/>
    <col min="7174" max="7174" width="8.5546875" style="94" customWidth="1"/>
    <col min="7175" max="7175" width="6.6640625" style="94" customWidth="1"/>
    <col min="7176" max="7176" width="11.33203125" style="94" customWidth="1"/>
    <col min="7177" max="7177" width="12.33203125" style="94" customWidth="1"/>
    <col min="7178" max="7424" width="9.109375" style="94"/>
    <col min="7425" max="7425" width="3.5546875" style="94" customWidth="1"/>
    <col min="7426" max="7426" width="40.88671875" style="94" customWidth="1"/>
    <col min="7427" max="7427" width="5.109375" style="94" customWidth="1"/>
    <col min="7428" max="7429" width="4.33203125" style="94" customWidth="1"/>
    <col min="7430" max="7430" width="8.5546875" style="94" customWidth="1"/>
    <col min="7431" max="7431" width="6.6640625" style="94" customWidth="1"/>
    <col min="7432" max="7432" width="11.33203125" style="94" customWidth="1"/>
    <col min="7433" max="7433" width="12.33203125" style="94" customWidth="1"/>
    <col min="7434" max="7680" width="9.109375" style="94"/>
    <col min="7681" max="7681" width="3.5546875" style="94" customWidth="1"/>
    <col min="7682" max="7682" width="40.88671875" style="94" customWidth="1"/>
    <col min="7683" max="7683" width="5.109375" style="94" customWidth="1"/>
    <col min="7684" max="7685" width="4.33203125" style="94" customWidth="1"/>
    <col min="7686" max="7686" width="8.5546875" style="94" customWidth="1"/>
    <col min="7687" max="7687" width="6.6640625" style="94" customWidth="1"/>
    <col min="7688" max="7688" width="11.33203125" style="94" customWidth="1"/>
    <col min="7689" max="7689" width="12.33203125" style="94" customWidth="1"/>
    <col min="7690" max="7936" width="9.109375" style="94"/>
    <col min="7937" max="7937" width="3.5546875" style="94" customWidth="1"/>
    <col min="7938" max="7938" width="40.88671875" style="94" customWidth="1"/>
    <col min="7939" max="7939" width="5.109375" style="94" customWidth="1"/>
    <col min="7940" max="7941" width="4.33203125" style="94" customWidth="1"/>
    <col min="7942" max="7942" width="8.5546875" style="94" customWidth="1"/>
    <col min="7943" max="7943" width="6.6640625" style="94" customWidth="1"/>
    <col min="7944" max="7944" width="11.33203125" style="94" customWidth="1"/>
    <col min="7945" max="7945" width="12.33203125" style="94" customWidth="1"/>
    <col min="7946" max="8192" width="9.109375" style="94"/>
    <col min="8193" max="8193" width="3.5546875" style="94" customWidth="1"/>
    <col min="8194" max="8194" width="40.88671875" style="94" customWidth="1"/>
    <col min="8195" max="8195" width="5.109375" style="94" customWidth="1"/>
    <col min="8196" max="8197" width="4.33203125" style="94" customWidth="1"/>
    <col min="8198" max="8198" width="8.5546875" style="94" customWidth="1"/>
    <col min="8199" max="8199" width="6.6640625" style="94" customWidth="1"/>
    <col min="8200" max="8200" width="11.33203125" style="94" customWidth="1"/>
    <col min="8201" max="8201" width="12.33203125" style="94" customWidth="1"/>
    <col min="8202" max="8448" width="9.109375" style="94"/>
    <col min="8449" max="8449" width="3.5546875" style="94" customWidth="1"/>
    <col min="8450" max="8450" width="40.88671875" style="94" customWidth="1"/>
    <col min="8451" max="8451" width="5.109375" style="94" customWidth="1"/>
    <col min="8452" max="8453" width="4.33203125" style="94" customWidth="1"/>
    <col min="8454" max="8454" width="8.5546875" style="94" customWidth="1"/>
    <col min="8455" max="8455" width="6.6640625" style="94" customWidth="1"/>
    <col min="8456" max="8456" width="11.33203125" style="94" customWidth="1"/>
    <col min="8457" max="8457" width="12.33203125" style="94" customWidth="1"/>
    <col min="8458" max="8704" width="9.109375" style="94"/>
    <col min="8705" max="8705" width="3.5546875" style="94" customWidth="1"/>
    <col min="8706" max="8706" width="40.88671875" style="94" customWidth="1"/>
    <col min="8707" max="8707" width="5.109375" style="94" customWidth="1"/>
    <col min="8708" max="8709" width="4.33203125" style="94" customWidth="1"/>
    <col min="8710" max="8710" width="8.5546875" style="94" customWidth="1"/>
    <col min="8711" max="8711" width="6.6640625" style="94" customWidth="1"/>
    <col min="8712" max="8712" width="11.33203125" style="94" customWidth="1"/>
    <col min="8713" max="8713" width="12.33203125" style="94" customWidth="1"/>
    <col min="8714" max="8960" width="9.109375" style="94"/>
    <col min="8961" max="8961" width="3.5546875" style="94" customWidth="1"/>
    <col min="8962" max="8962" width="40.88671875" style="94" customWidth="1"/>
    <col min="8963" max="8963" width="5.109375" style="94" customWidth="1"/>
    <col min="8964" max="8965" width="4.33203125" style="94" customWidth="1"/>
    <col min="8966" max="8966" width="8.5546875" style="94" customWidth="1"/>
    <col min="8967" max="8967" width="6.6640625" style="94" customWidth="1"/>
    <col min="8968" max="8968" width="11.33203125" style="94" customWidth="1"/>
    <col min="8969" max="8969" width="12.33203125" style="94" customWidth="1"/>
    <col min="8970" max="9216" width="9.109375" style="94"/>
    <col min="9217" max="9217" width="3.5546875" style="94" customWidth="1"/>
    <col min="9218" max="9218" width="40.88671875" style="94" customWidth="1"/>
    <col min="9219" max="9219" width="5.109375" style="94" customWidth="1"/>
    <col min="9220" max="9221" width="4.33203125" style="94" customWidth="1"/>
    <col min="9222" max="9222" width="8.5546875" style="94" customWidth="1"/>
    <col min="9223" max="9223" width="6.6640625" style="94" customWidth="1"/>
    <col min="9224" max="9224" width="11.33203125" style="94" customWidth="1"/>
    <col min="9225" max="9225" width="12.33203125" style="94" customWidth="1"/>
    <col min="9226" max="9472" width="9.109375" style="94"/>
    <col min="9473" max="9473" width="3.5546875" style="94" customWidth="1"/>
    <col min="9474" max="9474" width="40.88671875" style="94" customWidth="1"/>
    <col min="9475" max="9475" width="5.109375" style="94" customWidth="1"/>
    <col min="9476" max="9477" width="4.33203125" style="94" customWidth="1"/>
    <col min="9478" max="9478" width="8.5546875" style="94" customWidth="1"/>
    <col min="9479" max="9479" width="6.6640625" style="94" customWidth="1"/>
    <col min="9480" max="9480" width="11.33203125" style="94" customWidth="1"/>
    <col min="9481" max="9481" width="12.33203125" style="94" customWidth="1"/>
    <col min="9482" max="9728" width="9.109375" style="94"/>
    <col min="9729" max="9729" width="3.5546875" style="94" customWidth="1"/>
    <col min="9730" max="9730" width="40.88671875" style="94" customWidth="1"/>
    <col min="9731" max="9731" width="5.109375" style="94" customWidth="1"/>
    <col min="9732" max="9733" width="4.33203125" style="94" customWidth="1"/>
    <col min="9734" max="9734" width="8.5546875" style="94" customWidth="1"/>
    <col min="9735" max="9735" width="6.6640625" style="94" customWidth="1"/>
    <col min="9736" max="9736" width="11.33203125" style="94" customWidth="1"/>
    <col min="9737" max="9737" width="12.33203125" style="94" customWidth="1"/>
    <col min="9738" max="9984" width="9.109375" style="94"/>
    <col min="9985" max="9985" width="3.5546875" style="94" customWidth="1"/>
    <col min="9986" max="9986" width="40.88671875" style="94" customWidth="1"/>
    <col min="9987" max="9987" width="5.109375" style="94" customWidth="1"/>
    <col min="9988" max="9989" width="4.33203125" style="94" customWidth="1"/>
    <col min="9990" max="9990" width="8.5546875" style="94" customWidth="1"/>
    <col min="9991" max="9991" width="6.6640625" style="94" customWidth="1"/>
    <col min="9992" max="9992" width="11.33203125" style="94" customWidth="1"/>
    <col min="9993" max="9993" width="12.33203125" style="94" customWidth="1"/>
    <col min="9994" max="10240" width="9.109375" style="94"/>
    <col min="10241" max="10241" width="3.5546875" style="94" customWidth="1"/>
    <col min="10242" max="10242" width="40.88671875" style="94" customWidth="1"/>
    <col min="10243" max="10243" width="5.109375" style="94" customWidth="1"/>
    <col min="10244" max="10245" width="4.33203125" style="94" customWidth="1"/>
    <col min="10246" max="10246" width="8.5546875" style="94" customWidth="1"/>
    <col min="10247" max="10247" width="6.6640625" style="94" customWidth="1"/>
    <col min="10248" max="10248" width="11.33203125" style="94" customWidth="1"/>
    <col min="10249" max="10249" width="12.33203125" style="94" customWidth="1"/>
    <col min="10250" max="10496" width="9.109375" style="94"/>
    <col min="10497" max="10497" width="3.5546875" style="94" customWidth="1"/>
    <col min="10498" max="10498" width="40.88671875" style="94" customWidth="1"/>
    <col min="10499" max="10499" width="5.109375" style="94" customWidth="1"/>
    <col min="10500" max="10501" width="4.33203125" style="94" customWidth="1"/>
    <col min="10502" max="10502" width="8.5546875" style="94" customWidth="1"/>
    <col min="10503" max="10503" width="6.6640625" style="94" customWidth="1"/>
    <col min="10504" max="10504" width="11.33203125" style="94" customWidth="1"/>
    <col min="10505" max="10505" width="12.33203125" style="94" customWidth="1"/>
    <col min="10506" max="10752" width="9.109375" style="94"/>
    <col min="10753" max="10753" width="3.5546875" style="94" customWidth="1"/>
    <col min="10754" max="10754" width="40.88671875" style="94" customWidth="1"/>
    <col min="10755" max="10755" width="5.109375" style="94" customWidth="1"/>
    <col min="10756" max="10757" width="4.33203125" style="94" customWidth="1"/>
    <col min="10758" max="10758" width="8.5546875" style="94" customWidth="1"/>
    <col min="10759" max="10759" width="6.6640625" style="94" customWidth="1"/>
    <col min="10760" max="10760" width="11.33203125" style="94" customWidth="1"/>
    <col min="10761" max="10761" width="12.33203125" style="94" customWidth="1"/>
    <col min="10762" max="11008" width="9.109375" style="94"/>
    <col min="11009" max="11009" width="3.5546875" style="94" customWidth="1"/>
    <col min="11010" max="11010" width="40.88671875" style="94" customWidth="1"/>
    <col min="11011" max="11011" width="5.109375" style="94" customWidth="1"/>
    <col min="11012" max="11013" width="4.33203125" style="94" customWidth="1"/>
    <col min="11014" max="11014" width="8.5546875" style="94" customWidth="1"/>
    <col min="11015" max="11015" width="6.6640625" style="94" customWidth="1"/>
    <col min="11016" max="11016" width="11.33203125" style="94" customWidth="1"/>
    <col min="11017" max="11017" width="12.33203125" style="94" customWidth="1"/>
    <col min="11018" max="11264" width="9.109375" style="94"/>
    <col min="11265" max="11265" width="3.5546875" style="94" customWidth="1"/>
    <col min="11266" max="11266" width="40.88671875" style="94" customWidth="1"/>
    <col min="11267" max="11267" width="5.109375" style="94" customWidth="1"/>
    <col min="11268" max="11269" width="4.33203125" style="94" customWidth="1"/>
    <col min="11270" max="11270" width="8.5546875" style="94" customWidth="1"/>
    <col min="11271" max="11271" width="6.6640625" style="94" customWidth="1"/>
    <col min="11272" max="11272" width="11.33203125" style="94" customWidth="1"/>
    <col min="11273" max="11273" width="12.33203125" style="94" customWidth="1"/>
    <col min="11274" max="11520" width="9.109375" style="94"/>
    <col min="11521" max="11521" width="3.5546875" style="94" customWidth="1"/>
    <col min="11522" max="11522" width="40.88671875" style="94" customWidth="1"/>
    <col min="11523" max="11523" width="5.109375" style="94" customWidth="1"/>
    <col min="11524" max="11525" width="4.33203125" style="94" customWidth="1"/>
    <col min="11526" max="11526" width="8.5546875" style="94" customWidth="1"/>
    <col min="11527" max="11527" width="6.6640625" style="94" customWidth="1"/>
    <col min="11528" max="11528" width="11.33203125" style="94" customWidth="1"/>
    <col min="11529" max="11529" width="12.33203125" style="94" customWidth="1"/>
    <col min="11530" max="11776" width="9.109375" style="94"/>
    <col min="11777" max="11777" width="3.5546875" style="94" customWidth="1"/>
    <col min="11778" max="11778" width="40.88671875" style="94" customWidth="1"/>
    <col min="11779" max="11779" width="5.109375" style="94" customWidth="1"/>
    <col min="11780" max="11781" width="4.33203125" style="94" customWidth="1"/>
    <col min="11782" max="11782" width="8.5546875" style="94" customWidth="1"/>
    <col min="11783" max="11783" width="6.6640625" style="94" customWidth="1"/>
    <col min="11784" max="11784" width="11.33203125" style="94" customWidth="1"/>
    <col min="11785" max="11785" width="12.33203125" style="94" customWidth="1"/>
    <col min="11786" max="12032" width="9.109375" style="94"/>
    <col min="12033" max="12033" width="3.5546875" style="94" customWidth="1"/>
    <col min="12034" max="12034" width="40.88671875" style="94" customWidth="1"/>
    <col min="12035" max="12035" width="5.109375" style="94" customWidth="1"/>
    <col min="12036" max="12037" width="4.33203125" style="94" customWidth="1"/>
    <col min="12038" max="12038" width="8.5546875" style="94" customWidth="1"/>
    <col min="12039" max="12039" width="6.6640625" style="94" customWidth="1"/>
    <col min="12040" max="12040" width="11.33203125" style="94" customWidth="1"/>
    <col min="12041" max="12041" width="12.33203125" style="94" customWidth="1"/>
    <col min="12042" max="12288" width="9.109375" style="94"/>
    <col min="12289" max="12289" width="3.5546875" style="94" customWidth="1"/>
    <col min="12290" max="12290" width="40.88671875" style="94" customWidth="1"/>
    <col min="12291" max="12291" width="5.109375" style="94" customWidth="1"/>
    <col min="12292" max="12293" width="4.33203125" style="94" customWidth="1"/>
    <col min="12294" max="12294" width="8.5546875" style="94" customWidth="1"/>
    <col min="12295" max="12295" width="6.6640625" style="94" customWidth="1"/>
    <col min="12296" max="12296" width="11.33203125" style="94" customWidth="1"/>
    <col min="12297" max="12297" width="12.33203125" style="94" customWidth="1"/>
    <col min="12298" max="12544" width="9.109375" style="94"/>
    <col min="12545" max="12545" width="3.5546875" style="94" customWidth="1"/>
    <col min="12546" max="12546" width="40.88671875" style="94" customWidth="1"/>
    <col min="12547" max="12547" width="5.109375" style="94" customWidth="1"/>
    <col min="12548" max="12549" width="4.33203125" style="94" customWidth="1"/>
    <col min="12550" max="12550" width="8.5546875" style="94" customWidth="1"/>
    <col min="12551" max="12551" width="6.6640625" style="94" customWidth="1"/>
    <col min="12552" max="12552" width="11.33203125" style="94" customWidth="1"/>
    <col min="12553" max="12553" width="12.33203125" style="94" customWidth="1"/>
    <col min="12554" max="12800" width="9.109375" style="94"/>
    <col min="12801" max="12801" width="3.5546875" style="94" customWidth="1"/>
    <col min="12802" max="12802" width="40.88671875" style="94" customWidth="1"/>
    <col min="12803" max="12803" width="5.109375" style="94" customWidth="1"/>
    <col min="12804" max="12805" width="4.33203125" style="94" customWidth="1"/>
    <col min="12806" max="12806" width="8.5546875" style="94" customWidth="1"/>
    <col min="12807" max="12807" width="6.6640625" style="94" customWidth="1"/>
    <col min="12808" max="12808" width="11.33203125" style="94" customWidth="1"/>
    <col min="12809" max="12809" width="12.33203125" style="94" customWidth="1"/>
    <col min="12810" max="13056" width="9.109375" style="94"/>
    <col min="13057" max="13057" width="3.5546875" style="94" customWidth="1"/>
    <col min="13058" max="13058" width="40.88671875" style="94" customWidth="1"/>
    <col min="13059" max="13059" width="5.109375" style="94" customWidth="1"/>
    <col min="13060" max="13061" width="4.33203125" style="94" customWidth="1"/>
    <col min="13062" max="13062" width="8.5546875" style="94" customWidth="1"/>
    <col min="13063" max="13063" width="6.6640625" style="94" customWidth="1"/>
    <col min="13064" max="13064" width="11.33203125" style="94" customWidth="1"/>
    <col min="13065" max="13065" width="12.33203125" style="94" customWidth="1"/>
    <col min="13066" max="13312" width="9.109375" style="94"/>
    <col min="13313" max="13313" width="3.5546875" style="94" customWidth="1"/>
    <col min="13314" max="13314" width="40.88671875" style="94" customWidth="1"/>
    <col min="13315" max="13315" width="5.109375" style="94" customWidth="1"/>
    <col min="13316" max="13317" width="4.33203125" style="94" customWidth="1"/>
    <col min="13318" max="13318" width="8.5546875" style="94" customWidth="1"/>
    <col min="13319" max="13319" width="6.6640625" style="94" customWidth="1"/>
    <col min="13320" max="13320" width="11.33203125" style="94" customWidth="1"/>
    <col min="13321" max="13321" width="12.33203125" style="94" customWidth="1"/>
    <col min="13322" max="13568" width="9.109375" style="94"/>
    <col min="13569" max="13569" width="3.5546875" style="94" customWidth="1"/>
    <col min="13570" max="13570" width="40.88671875" style="94" customWidth="1"/>
    <col min="13571" max="13571" width="5.109375" style="94" customWidth="1"/>
    <col min="13572" max="13573" width="4.33203125" style="94" customWidth="1"/>
    <col min="13574" max="13574" width="8.5546875" style="94" customWidth="1"/>
    <col min="13575" max="13575" width="6.6640625" style="94" customWidth="1"/>
    <col min="13576" max="13576" width="11.33203125" style="94" customWidth="1"/>
    <col min="13577" max="13577" width="12.33203125" style="94" customWidth="1"/>
    <col min="13578" max="13824" width="9.109375" style="94"/>
    <col min="13825" max="13825" width="3.5546875" style="94" customWidth="1"/>
    <col min="13826" max="13826" width="40.88671875" style="94" customWidth="1"/>
    <col min="13827" max="13827" width="5.109375" style="94" customWidth="1"/>
    <col min="13828" max="13829" width="4.33203125" style="94" customWidth="1"/>
    <col min="13830" max="13830" width="8.5546875" style="94" customWidth="1"/>
    <col min="13831" max="13831" width="6.6640625" style="94" customWidth="1"/>
    <col min="13832" max="13832" width="11.33203125" style="94" customWidth="1"/>
    <col min="13833" max="13833" width="12.33203125" style="94" customWidth="1"/>
    <col min="13834" max="14080" width="9.109375" style="94"/>
    <col min="14081" max="14081" width="3.5546875" style="94" customWidth="1"/>
    <col min="14082" max="14082" width="40.88671875" style="94" customWidth="1"/>
    <col min="14083" max="14083" width="5.109375" style="94" customWidth="1"/>
    <col min="14084" max="14085" width="4.33203125" style="94" customWidth="1"/>
    <col min="14086" max="14086" width="8.5546875" style="94" customWidth="1"/>
    <col min="14087" max="14087" width="6.6640625" style="94" customWidth="1"/>
    <col min="14088" max="14088" width="11.33203125" style="94" customWidth="1"/>
    <col min="14089" max="14089" width="12.33203125" style="94" customWidth="1"/>
    <col min="14090" max="14336" width="9.109375" style="94"/>
    <col min="14337" max="14337" width="3.5546875" style="94" customWidth="1"/>
    <col min="14338" max="14338" width="40.88671875" style="94" customWidth="1"/>
    <col min="14339" max="14339" width="5.109375" style="94" customWidth="1"/>
    <col min="14340" max="14341" width="4.33203125" style="94" customWidth="1"/>
    <col min="14342" max="14342" width="8.5546875" style="94" customWidth="1"/>
    <col min="14343" max="14343" width="6.6640625" style="94" customWidth="1"/>
    <col min="14344" max="14344" width="11.33203125" style="94" customWidth="1"/>
    <col min="14345" max="14345" width="12.33203125" style="94" customWidth="1"/>
    <col min="14346" max="14592" width="9.109375" style="94"/>
    <col min="14593" max="14593" width="3.5546875" style="94" customWidth="1"/>
    <col min="14594" max="14594" width="40.88671875" style="94" customWidth="1"/>
    <col min="14595" max="14595" width="5.109375" style="94" customWidth="1"/>
    <col min="14596" max="14597" width="4.33203125" style="94" customWidth="1"/>
    <col min="14598" max="14598" width="8.5546875" style="94" customWidth="1"/>
    <col min="14599" max="14599" width="6.6640625" style="94" customWidth="1"/>
    <col min="14600" max="14600" width="11.33203125" style="94" customWidth="1"/>
    <col min="14601" max="14601" width="12.33203125" style="94" customWidth="1"/>
    <col min="14602" max="14848" width="9.109375" style="94"/>
    <col min="14849" max="14849" width="3.5546875" style="94" customWidth="1"/>
    <col min="14850" max="14850" width="40.88671875" style="94" customWidth="1"/>
    <col min="14851" max="14851" width="5.109375" style="94" customWidth="1"/>
    <col min="14852" max="14853" width="4.33203125" style="94" customWidth="1"/>
    <col min="14854" max="14854" width="8.5546875" style="94" customWidth="1"/>
    <col min="14855" max="14855" width="6.6640625" style="94" customWidth="1"/>
    <col min="14856" max="14856" width="11.33203125" style="94" customWidth="1"/>
    <col min="14857" max="14857" width="12.33203125" style="94" customWidth="1"/>
    <col min="14858" max="15104" width="9.109375" style="94"/>
    <col min="15105" max="15105" width="3.5546875" style="94" customWidth="1"/>
    <col min="15106" max="15106" width="40.88671875" style="94" customWidth="1"/>
    <col min="15107" max="15107" width="5.109375" style="94" customWidth="1"/>
    <col min="15108" max="15109" width="4.33203125" style="94" customWidth="1"/>
    <col min="15110" max="15110" width="8.5546875" style="94" customWidth="1"/>
    <col min="15111" max="15111" width="6.6640625" style="94" customWidth="1"/>
    <col min="15112" max="15112" width="11.33203125" style="94" customWidth="1"/>
    <col min="15113" max="15113" width="12.33203125" style="94" customWidth="1"/>
    <col min="15114" max="15360" width="9.109375" style="94"/>
    <col min="15361" max="15361" width="3.5546875" style="94" customWidth="1"/>
    <col min="15362" max="15362" width="40.88671875" style="94" customWidth="1"/>
    <col min="15363" max="15363" width="5.109375" style="94" customWidth="1"/>
    <col min="15364" max="15365" width="4.33203125" style="94" customWidth="1"/>
    <col min="15366" max="15366" width="8.5546875" style="94" customWidth="1"/>
    <col min="15367" max="15367" width="6.6640625" style="94" customWidth="1"/>
    <col min="15368" max="15368" width="11.33203125" style="94" customWidth="1"/>
    <col min="15369" max="15369" width="12.33203125" style="94" customWidth="1"/>
    <col min="15370" max="15616" width="9.109375" style="94"/>
    <col min="15617" max="15617" width="3.5546875" style="94" customWidth="1"/>
    <col min="15618" max="15618" width="40.88671875" style="94" customWidth="1"/>
    <col min="15619" max="15619" width="5.109375" style="94" customWidth="1"/>
    <col min="15620" max="15621" width="4.33203125" style="94" customWidth="1"/>
    <col min="15622" max="15622" width="8.5546875" style="94" customWidth="1"/>
    <col min="15623" max="15623" width="6.6640625" style="94" customWidth="1"/>
    <col min="15624" max="15624" width="11.33203125" style="94" customWidth="1"/>
    <col min="15625" max="15625" width="12.33203125" style="94" customWidth="1"/>
    <col min="15626" max="15872" width="9.109375" style="94"/>
    <col min="15873" max="15873" width="3.5546875" style="94" customWidth="1"/>
    <col min="15874" max="15874" width="40.88671875" style="94" customWidth="1"/>
    <col min="15875" max="15875" width="5.109375" style="94" customWidth="1"/>
    <col min="15876" max="15877" width="4.33203125" style="94" customWidth="1"/>
    <col min="15878" max="15878" width="8.5546875" style="94" customWidth="1"/>
    <col min="15879" max="15879" width="6.6640625" style="94" customWidth="1"/>
    <col min="15880" max="15880" width="11.33203125" style="94" customWidth="1"/>
    <col min="15881" max="15881" width="12.33203125" style="94" customWidth="1"/>
    <col min="15882" max="16128" width="9.109375" style="94"/>
    <col min="16129" max="16129" width="3.5546875" style="94" customWidth="1"/>
    <col min="16130" max="16130" width="40.88671875" style="94" customWidth="1"/>
    <col min="16131" max="16131" width="5.109375" style="94" customWidth="1"/>
    <col min="16132" max="16133" width="4.33203125" style="94" customWidth="1"/>
    <col min="16134" max="16134" width="8.5546875" style="94" customWidth="1"/>
    <col min="16135" max="16135" width="6.6640625" style="94" customWidth="1"/>
    <col min="16136" max="16136" width="11.33203125" style="94" customWidth="1"/>
    <col min="16137" max="16137" width="12.33203125" style="94" customWidth="1"/>
    <col min="16138" max="16384" width="9.109375" style="94"/>
  </cols>
  <sheetData>
    <row r="1" spans="1:10" ht="113.25" customHeight="1" x14ac:dyDescent="0.3">
      <c r="A1" s="288"/>
      <c r="B1" s="289"/>
      <c r="C1" s="290"/>
      <c r="D1" s="291"/>
      <c r="E1" s="291"/>
      <c r="F1" s="406" t="s">
        <v>480</v>
      </c>
      <c r="G1" s="406"/>
      <c r="H1" s="406"/>
      <c r="I1" s="406"/>
    </row>
    <row r="2" spans="1:10" s="96" customFormat="1" ht="48" customHeight="1" x14ac:dyDescent="0.35">
      <c r="A2" s="292"/>
      <c r="B2" s="408" t="s">
        <v>313</v>
      </c>
      <c r="C2" s="408"/>
      <c r="D2" s="408"/>
      <c r="E2" s="408"/>
      <c r="F2" s="408"/>
      <c r="G2" s="408"/>
      <c r="H2" s="408"/>
      <c r="I2" s="409"/>
    </row>
    <row r="3" spans="1:10" s="97" customFormat="1" ht="15.6" x14ac:dyDescent="0.3">
      <c r="A3" s="293"/>
      <c r="B3" s="294"/>
      <c r="C3" s="294"/>
      <c r="D3" s="295"/>
      <c r="E3" s="295"/>
      <c r="F3" s="296"/>
      <c r="G3" s="416" t="s">
        <v>49</v>
      </c>
      <c r="H3" s="416"/>
      <c r="I3" s="416"/>
    </row>
    <row r="4" spans="1:10" s="98" customFormat="1" ht="75.75" customHeight="1" x14ac:dyDescent="0.3">
      <c r="A4" s="297"/>
      <c r="B4" s="83" t="s">
        <v>50</v>
      </c>
      <c r="C4" s="83" t="s">
        <v>51</v>
      </c>
      <c r="D4" s="150" t="s">
        <v>84</v>
      </c>
      <c r="E4" s="150" t="s">
        <v>85</v>
      </c>
      <c r="F4" s="150" t="s">
        <v>86</v>
      </c>
      <c r="G4" s="150" t="s">
        <v>87</v>
      </c>
      <c r="H4" s="150" t="s">
        <v>166</v>
      </c>
      <c r="I4" s="151" t="s">
        <v>306</v>
      </c>
    </row>
    <row r="5" spans="1:10" s="99" customFormat="1" ht="15.6" x14ac:dyDescent="0.3">
      <c r="B5" s="83">
        <v>1</v>
      </c>
      <c r="C5" s="83">
        <v>2</v>
      </c>
      <c r="D5" s="150" t="s">
        <v>88</v>
      </c>
      <c r="E5" s="150" t="s">
        <v>52</v>
      </c>
      <c r="F5" s="150" t="s">
        <v>53</v>
      </c>
      <c r="G5" s="150" t="s">
        <v>54</v>
      </c>
      <c r="H5" s="150" t="s">
        <v>55</v>
      </c>
      <c r="I5" s="151">
        <v>7</v>
      </c>
    </row>
    <row r="6" spans="1:10" s="101" customFormat="1" ht="60" customHeight="1" x14ac:dyDescent="0.3">
      <c r="A6" s="298"/>
      <c r="B6" s="82">
        <v>1</v>
      </c>
      <c r="C6" s="86" t="s">
        <v>126</v>
      </c>
      <c r="D6" s="371" t="s">
        <v>100</v>
      </c>
      <c r="E6" s="371" t="s">
        <v>176</v>
      </c>
      <c r="F6" s="371" t="s">
        <v>177</v>
      </c>
      <c r="G6" s="369" t="s">
        <v>113</v>
      </c>
      <c r="H6" s="324">
        <f>H7+H9</f>
        <v>-31</v>
      </c>
      <c r="I6" s="324">
        <f>I7+I9</f>
        <v>100.5</v>
      </c>
    </row>
    <row r="7" spans="1:10" s="101" customFormat="1" ht="39.75" customHeight="1" x14ac:dyDescent="0.3">
      <c r="A7" s="298"/>
      <c r="B7" s="82">
        <v>2</v>
      </c>
      <c r="C7" s="86" t="s">
        <v>194</v>
      </c>
      <c r="D7" s="371" t="s">
        <v>100</v>
      </c>
      <c r="E7" s="371" t="s">
        <v>125</v>
      </c>
      <c r="F7" s="371" t="s">
        <v>177</v>
      </c>
      <c r="G7" s="369" t="s">
        <v>113</v>
      </c>
      <c r="H7" s="324">
        <f>H8</f>
        <v>0</v>
      </c>
      <c r="I7" s="324">
        <f>I8</f>
        <v>0.5</v>
      </c>
    </row>
    <row r="8" spans="1:10" s="101" customFormat="1" ht="82.2" customHeight="1" x14ac:dyDescent="0.3">
      <c r="A8" s="298"/>
      <c r="B8" s="82">
        <v>3</v>
      </c>
      <c r="C8" s="86" t="s">
        <v>432</v>
      </c>
      <c r="D8" s="133" t="s">
        <v>100</v>
      </c>
      <c r="E8" s="133" t="s">
        <v>125</v>
      </c>
      <c r="F8" s="133" t="s">
        <v>360</v>
      </c>
      <c r="G8" s="84" t="s">
        <v>94</v>
      </c>
      <c r="H8" s="323">
        <v>0</v>
      </c>
      <c r="I8" s="323">
        <v>0.5</v>
      </c>
    </row>
    <row r="9" spans="1:10" s="101" customFormat="1" ht="37.5" customHeight="1" x14ac:dyDescent="0.3">
      <c r="A9" s="298"/>
      <c r="B9" s="82">
        <v>4</v>
      </c>
      <c r="C9" s="86" t="s">
        <v>196</v>
      </c>
      <c r="D9" s="371" t="s">
        <v>100</v>
      </c>
      <c r="E9" s="371" t="s">
        <v>102</v>
      </c>
      <c r="F9" s="371" t="s">
        <v>197</v>
      </c>
      <c r="G9" s="369" t="s">
        <v>113</v>
      </c>
      <c r="H9" s="324">
        <f>H10+H11</f>
        <v>-31</v>
      </c>
      <c r="I9" s="324">
        <f>I10+I11</f>
        <v>100</v>
      </c>
    </row>
    <row r="10" spans="1:10" s="101" customFormat="1" ht="55.5" customHeight="1" x14ac:dyDescent="0.35">
      <c r="A10" s="298"/>
      <c r="B10" s="82">
        <v>5</v>
      </c>
      <c r="C10" s="86" t="s">
        <v>95</v>
      </c>
      <c r="D10" s="133" t="s">
        <v>100</v>
      </c>
      <c r="E10" s="133" t="s">
        <v>102</v>
      </c>
      <c r="F10" s="133" t="s">
        <v>198</v>
      </c>
      <c r="G10" s="84" t="s">
        <v>94</v>
      </c>
      <c r="H10" s="323">
        <v>4</v>
      </c>
      <c r="I10" s="323">
        <v>5</v>
      </c>
      <c r="J10" s="116"/>
    </row>
    <row r="11" spans="1:10" s="101" customFormat="1" ht="27.6" customHeight="1" x14ac:dyDescent="0.35">
      <c r="A11" s="298"/>
      <c r="B11" s="82">
        <v>6</v>
      </c>
      <c r="C11" s="86" t="s">
        <v>296</v>
      </c>
      <c r="D11" s="133" t="s">
        <v>100</v>
      </c>
      <c r="E11" s="133" t="s">
        <v>102</v>
      </c>
      <c r="F11" s="133" t="s">
        <v>198</v>
      </c>
      <c r="G11" s="84" t="s">
        <v>297</v>
      </c>
      <c r="H11" s="323">
        <v>-35</v>
      </c>
      <c r="I11" s="323">
        <v>95</v>
      </c>
      <c r="J11" s="116"/>
    </row>
    <row r="12" spans="1:10" s="101" customFormat="1" ht="63" customHeight="1" x14ac:dyDescent="0.3">
      <c r="A12" s="298"/>
      <c r="B12" s="82">
        <v>7</v>
      </c>
      <c r="C12" s="86" t="s">
        <v>126</v>
      </c>
      <c r="D12" s="371" t="s">
        <v>93</v>
      </c>
      <c r="E12" s="371" t="s">
        <v>176</v>
      </c>
      <c r="F12" s="371" t="s">
        <v>177</v>
      </c>
      <c r="G12" s="369" t="s">
        <v>113</v>
      </c>
      <c r="H12" s="324">
        <f>H13+H17</f>
        <v>109.92</v>
      </c>
      <c r="I12" s="324">
        <f>I13+I17</f>
        <v>1164.42</v>
      </c>
    </row>
    <row r="13" spans="1:10" s="101" customFormat="1" ht="38.25" customHeight="1" x14ac:dyDescent="0.3">
      <c r="A13" s="298"/>
      <c r="B13" s="82">
        <v>8</v>
      </c>
      <c r="C13" s="86" t="s">
        <v>194</v>
      </c>
      <c r="D13" s="371" t="s">
        <v>93</v>
      </c>
      <c r="E13" s="371" t="s">
        <v>125</v>
      </c>
      <c r="F13" s="371" t="s">
        <v>195</v>
      </c>
      <c r="G13" s="369" t="s">
        <v>113</v>
      </c>
      <c r="H13" s="324">
        <f>H14</f>
        <v>109.92</v>
      </c>
      <c r="I13" s="324">
        <f>I14</f>
        <v>1164.3200000000002</v>
      </c>
    </row>
    <row r="14" spans="1:10" s="101" customFormat="1" ht="39" customHeight="1" x14ac:dyDescent="0.3">
      <c r="A14" s="298"/>
      <c r="B14" s="82">
        <v>9</v>
      </c>
      <c r="C14" s="86" t="s">
        <v>199</v>
      </c>
      <c r="D14" s="133" t="s">
        <v>93</v>
      </c>
      <c r="E14" s="133" t="s">
        <v>125</v>
      </c>
      <c r="F14" s="133" t="s">
        <v>200</v>
      </c>
      <c r="G14" s="84" t="s">
        <v>113</v>
      </c>
      <c r="H14" s="323">
        <f>H15+H16</f>
        <v>109.92</v>
      </c>
      <c r="I14" s="323">
        <f>I15+I16</f>
        <v>1164.3200000000002</v>
      </c>
    </row>
    <row r="15" spans="1:10" s="101" customFormat="1" ht="56.25" customHeight="1" x14ac:dyDescent="0.3">
      <c r="A15" s="298"/>
      <c r="B15" s="82">
        <v>10</v>
      </c>
      <c r="C15" s="86" t="s">
        <v>95</v>
      </c>
      <c r="D15" s="133" t="s">
        <v>93</v>
      </c>
      <c r="E15" s="133" t="s">
        <v>125</v>
      </c>
      <c r="F15" s="133" t="s">
        <v>201</v>
      </c>
      <c r="G15" s="84" t="s">
        <v>94</v>
      </c>
      <c r="H15" s="323">
        <v>74.92</v>
      </c>
      <c r="I15" s="323">
        <v>1007.32</v>
      </c>
    </row>
    <row r="16" spans="1:10" s="100" customFormat="1" ht="31.5" customHeight="1" x14ac:dyDescent="0.3">
      <c r="A16" s="99"/>
      <c r="B16" s="82">
        <v>11</v>
      </c>
      <c r="C16" s="90" t="s">
        <v>296</v>
      </c>
      <c r="D16" s="133" t="s">
        <v>93</v>
      </c>
      <c r="E16" s="133" t="s">
        <v>125</v>
      </c>
      <c r="F16" s="133" t="s">
        <v>201</v>
      </c>
      <c r="G16" s="84" t="s">
        <v>297</v>
      </c>
      <c r="H16" s="323">
        <v>35</v>
      </c>
      <c r="I16" s="323">
        <v>157</v>
      </c>
    </row>
    <row r="17" spans="1:9" s="101" customFormat="1" ht="56.25" customHeight="1" x14ac:dyDescent="0.3">
      <c r="A17" s="298"/>
      <c r="B17" s="82">
        <v>12</v>
      </c>
      <c r="C17" s="86" t="s">
        <v>363</v>
      </c>
      <c r="D17" s="371" t="s">
        <v>93</v>
      </c>
      <c r="E17" s="371" t="s">
        <v>362</v>
      </c>
      <c r="F17" s="371" t="s">
        <v>430</v>
      </c>
      <c r="G17" s="369" t="s">
        <v>176</v>
      </c>
      <c r="H17" s="324">
        <f>H18</f>
        <v>0</v>
      </c>
      <c r="I17" s="324">
        <f>I18</f>
        <v>0.1</v>
      </c>
    </row>
    <row r="18" spans="1:9" s="101" customFormat="1" ht="29.4" customHeight="1" x14ac:dyDescent="0.3">
      <c r="A18" s="298"/>
      <c r="B18" s="82">
        <v>13</v>
      </c>
      <c r="C18" s="86" t="s">
        <v>191</v>
      </c>
      <c r="D18" s="133" t="s">
        <v>93</v>
      </c>
      <c r="E18" s="133" t="s">
        <v>362</v>
      </c>
      <c r="F18" s="133" t="s">
        <v>430</v>
      </c>
      <c r="G18" s="84" t="s">
        <v>192</v>
      </c>
      <c r="H18" s="323">
        <v>0</v>
      </c>
      <c r="I18" s="323">
        <v>0.1</v>
      </c>
    </row>
    <row r="19" spans="1:9" s="98" customFormat="1" ht="60.75" customHeight="1" x14ac:dyDescent="0.3">
      <c r="A19" s="297"/>
      <c r="B19" s="82">
        <v>14</v>
      </c>
      <c r="C19" s="86" t="s">
        <v>417</v>
      </c>
      <c r="D19" s="369" t="s">
        <v>103</v>
      </c>
      <c r="E19" s="369" t="s">
        <v>176</v>
      </c>
      <c r="F19" s="372" t="s">
        <v>177</v>
      </c>
      <c r="G19" s="372" t="s">
        <v>113</v>
      </c>
      <c r="H19" s="331">
        <f>H20</f>
        <v>0</v>
      </c>
      <c r="I19" s="327">
        <f>I20</f>
        <v>10</v>
      </c>
    </row>
    <row r="20" spans="1:9" s="102" customFormat="1" ht="41.25" customHeight="1" x14ac:dyDescent="0.35">
      <c r="A20" s="299"/>
      <c r="B20" s="82">
        <v>15</v>
      </c>
      <c r="C20" s="86" t="s">
        <v>194</v>
      </c>
      <c r="D20" s="369" t="s">
        <v>103</v>
      </c>
      <c r="E20" s="369" t="s">
        <v>176</v>
      </c>
      <c r="F20" s="371" t="s">
        <v>195</v>
      </c>
      <c r="G20" s="372" t="s">
        <v>113</v>
      </c>
      <c r="H20" s="324">
        <f>H21+H23+H25+H27+H29</f>
        <v>0</v>
      </c>
      <c r="I20" s="324">
        <f>I21+I23+I25+I27+I29</f>
        <v>10</v>
      </c>
    </row>
    <row r="21" spans="1:9" s="101" customFormat="1" ht="46.95" customHeight="1" x14ac:dyDescent="0.3">
      <c r="A21" s="298"/>
      <c r="B21" s="82">
        <v>16</v>
      </c>
      <c r="C21" s="86" t="s">
        <v>418</v>
      </c>
      <c r="D21" s="369" t="s">
        <v>103</v>
      </c>
      <c r="E21" s="369" t="s">
        <v>90</v>
      </c>
      <c r="F21" s="372" t="s">
        <v>195</v>
      </c>
      <c r="G21" s="372" t="s">
        <v>113</v>
      </c>
      <c r="H21" s="324">
        <f>H22</f>
        <v>0</v>
      </c>
      <c r="I21" s="324">
        <f>I22</f>
        <v>0</v>
      </c>
    </row>
    <row r="22" spans="1:9" s="100" customFormat="1" ht="62.25" customHeight="1" x14ac:dyDescent="0.3">
      <c r="A22" s="99"/>
      <c r="B22" s="82">
        <v>17</v>
      </c>
      <c r="C22" s="86" t="s">
        <v>95</v>
      </c>
      <c r="D22" s="84" t="s">
        <v>103</v>
      </c>
      <c r="E22" s="84" t="s">
        <v>90</v>
      </c>
      <c r="F22" s="125" t="s">
        <v>368</v>
      </c>
      <c r="G22" s="125" t="s">
        <v>94</v>
      </c>
      <c r="H22" s="326">
        <v>0</v>
      </c>
      <c r="I22" s="329">
        <v>0</v>
      </c>
    </row>
    <row r="23" spans="1:9" s="101" customFormat="1" ht="35.4" customHeight="1" x14ac:dyDescent="0.3">
      <c r="A23" s="298"/>
      <c r="B23" s="82">
        <v>18</v>
      </c>
      <c r="C23" s="86" t="s">
        <v>370</v>
      </c>
      <c r="D23" s="369" t="s">
        <v>103</v>
      </c>
      <c r="E23" s="369" t="s">
        <v>100</v>
      </c>
      <c r="F23" s="372" t="s">
        <v>177</v>
      </c>
      <c r="G23" s="372" t="s">
        <v>113</v>
      </c>
      <c r="H23" s="331">
        <f>H24</f>
        <v>0</v>
      </c>
      <c r="I23" s="324">
        <f>I24</f>
        <v>10</v>
      </c>
    </row>
    <row r="24" spans="1:9" s="100" customFormat="1" ht="62.25" customHeight="1" x14ac:dyDescent="0.3">
      <c r="A24" s="99"/>
      <c r="B24" s="82">
        <v>19</v>
      </c>
      <c r="C24" s="86" t="s">
        <v>95</v>
      </c>
      <c r="D24" s="84" t="s">
        <v>103</v>
      </c>
      <c r="E24" s="84" t="s">
        <v>100</v>
      </c>
      <c r="F24" s="125" t="s">
        <v>204</v>
      </c>
      <c r="G24" s="125" t="s">
        <v>94</v>
      </c>
      <c r="H24" s="326">
        <v>0</v>
      </c>
      <c r="I24" s="329">
        <v>10</v>
      </c>
    </row>
    <row r="25" spans="1:9" s="100" customFormat="1" ht="62.25" customHeight="1" x14ac:dyDescent="0.3">
      <c r="A25" s="99"/>
      <c r="B25" s="82">
        <v>20</v>
      </c>
      <c r="C25" s="86" t="s">
        <v>371</v>
      </c>
      <c r="D25" s="369" t="s">
        <v>103</v>
      </c>
      <c r="E25" s="369" t="s">
        <v>100</v>
      </c>
      <c r="F25" s="372" t="s">
        <v>177</v>
      </c>
      <c r="G25" s="372" t="s">
        <v>113</v>
      </c>
      <c r="H25" s="373">
        <f>H26</f>
        <v>0</v>
      </c>
      <c r="I25" s="374">
        <f>I26</f>
        <v>0</v>
      </c>
    </row>
    <row r="26" spans="1:9" s="100" customFormat="1" ht="30.6" customHeight="1" x14ac:dyDescent="0.3">
      <c r="A26" s="99"/>
      <c r="B26" s="82">
        <v>21</v>
      </c>
      <c r="C26" s="86" t="s">
        <v>372</v>
      </c>
      <c r="D26" s="84" t="s">
        <v>103</v>
      </c>
      <c r="E26" s="84" t="s">
        <v>100</v>
      </c>
      <c r="F26" s="125" t="s">
        <v>373</v>
      </c>
      <c r="G26" s="125" t="s">
        <v>94</v>
      </c>
      <c r="H26" s="326">
        <v>0</v>
      </c>
      <c r="I26" s="329">
        <v>0</v>
      </c>
    </row>
    <row r="27" spans="1:9" s="100" customFormat="1" ht="121.2" customHeight="1" x14ac:dyDescent="0.3">
      <c r="A27" s="99"/>
      <c r="B27" s="82">
        <v>22</v>
      </c>
      <c r="C27" s="86" t="s">
        <v>419</v>
      </c>
      <c r="D27" s="369" t="s">
        <v>103</v>
      </c>
      <c r="E27" s="369" t="s">
        <v>100</v>
      </c>
      <c r="F27" s="372" t="s">
        <v>177</v>
      </c>
      <c r="G27" s="372" t="s">
        <v>113</v>
      </c>
      <c r="H27" s="373">
        <f>H28</f>
        <v>0</v>
      </c>
      <c r="I27" s="375">
        <f>I28</f>
        <v>0</v>
      </c>
    </row>
    <row r="28" spans="1:9" s="100" customFormat="1" ht="41.4" customHeight="1" x14ac:dyDescent="0.3">
      <c r="A28" s="99"/>
      <c r="B28" s="82">
        <v>23</v>
      </c>
      <c r="C28" s="86" t="s">
        <v>372</v>
      </c>
      <c r="D28" s="84" t="s">
        <v>103</v>
      </c>
      <c r="E28" s="84" t="s">
        <v>100</v>
      </c>
      <c r="F28" s="125" t="s">
        <v>374</v>
      </c>
      <c r="G28" s="125" t="s">
        <v>94</v>
      </c>
      <c r="H28" s="326">
        <v>0</v>
      </c>
      <c r="I28" s="330">
        <v>0</v>
      </c>
    </row>
    <row r="29" spans="1:9" s="100" customFormat="1" ht="93.75" customHeight="1" x14ac:dyDescent="0.3">
      <c r="A29" s="99"/>
      <c r="B29" s="82">
        <v>24</v>
      </c>
      <c r="C29" s="86" t="s">
        <v>420</v>
      </c>
      <c r="D29" s="369" t="s">
        <v>103</v>
      </c>
      <c r="E29" s="369" t="s">
        <v>100</v>
      </c>
      <c r="F29" s="372" t="s">
        <v>177</v>
      </c>
      <c r="G29" s="372" t="s">
        <v>113</v>
      </c>
      <c r="H29" s="373">
        <f>H30</f>
        <v>0</v>
      </c>
      <c r="I29" s="375">
        <f>I30</f>
        <v>0</v>
      </c>
    </row>
    <row r="30" spans="1:9" s="100" customFormat="1" ht="58.5" customHeight="1" x14ac:dyDescent="0.3">
      <c r="A30" s="99"/>
      <c r="B30" s="82">
        <v>25</v>
      </c>
      <c r="C30" s="86" t="s">
        <v>95</v>
      </c>
      <c r="D30" s="84" t="s">
        <v>103</v>
      </c>
      <c r="E30" s="84" t="s">
        <v>100</v>
      </c>
      <c r="F30" s="125" t="s">
        <v>312</v>
      </c>
      <c r="G30" s="125" t="s">
        <v>94</v>
      </c>
      <c r="H30" s="326">
        <v>0</v>
      </c>
      <c r="I30" s="330">
        <v>0</v>
      </c>
    </row>
    <row r="31" spans="1:9" s="100" customFormat="1" ht="60" customHeight="1" x14ac:dyDescent="0.3">
      <c r="A31" s="99"/>
      <c r="B31" s="82">
        <v>26</v>
      </c>
      <c r="C31" s="86" t="s">
        <v>126</v>
      </c>
      <c r="D31" s="369" t="s">
        <v>104</v>
      </c>
      <c r="E31" s="369" t="s">
        <v>176</v>
      </c>
      <c r="F31" s="372" t="s">
        <v>177</v>
      </c>
      <c r="G31" s="372" t="s">
        <v>113</v>
      </c>
      <c r="H31" s="331">
        <f t="shared" ref="H31:I33" si="0">H32</f>
        <v>0</v>
      </c>
      <c r="I31" s="324">
        <f t="shared" si="0"/>
        <v>10</v>
      </c>
    </row>
    <row r="32" spans="1:9" s="101" customFormat="1" ht="37.5" customHeight="1" x14ac:dyDescent="0.3">
      <c r="A32" s="298"/>
      <c r="B32" s="82">
        <v>27</v>
      </c>
      <c r="C32" s="86" t="s">
        <v>205</v>
      </c>
      <c r="D32" s="84" t="s">
        <v>104</v>
      </c>
      <c r="E32" s="84" t="s">
        <v>89</v>
      </c>
      <c r="F32" s="125" t="s">
        <v>206</v>
      </c>
      <c r="G32" s="125" t="s">
        <v>113</v>
      </c>
      <c r="H32" s="325">
        <f t="shared" si="0"/>
        <v>0</v>
      </c>
      <c r="I32" s="328">
        <f t="shared" si="0"/>
        <v>10</v>
      </c>
    </row>
    <row r="33" spans="1:9" s="101" customFormat="1" ht="23.25" customHeight="1" x14ac:dyDescent="0.3">
      <c r="A33" s="298"/>
      <c r="B33" s="82">
        <v>28</v>
      </c>
      <c r="C33" s="86" t="s">
        <v>207</v>
      </c>
      <c r="D33" s="84" t="s">
        <v>104</v>
      </c>
      <c r="E33" s="84" t="s">
        <v>89</v>
      </c>
      <c r="F33" s="125" t="s">
        <v>208</v>
      </c>
      <c r="G33" s="125" t="s">
        <v>113</v>
      </c>
      <c r="H33" s="325">
        <f t="shared" si="0"/>
        <v>0</v>
      </c>
      <c r="I33" s="323">
        <f t="shared" si="0"/>
        <v>10</v>
      </c>
    </row>
    <row r="34" spans="1:9" s="101" customFormat="1" ht="55.5" customHeight="1" x14ac:dyDescent="0.3">
      <c r="A34" s="298"/>
      <c r="B34" s="82">
        <v>29</v>
      </c>
      <c r="C34" s="86" t="s">
        <v>95</v>
      </c>
      <c r="D34" s="84" t="s">
        <v>104</v>
      </c>
      <c r="E34" s="84" t="s">
        <v>89</v>
      </c>
      <c r="F34" s="125" t="s">
        <v>209</v>
      </c>
      <c r="G34" s="125" t="s">
        <v>94</v>
      </c>
      <c r="H34" s="325">
        <v>0</v>
      </c>
      <c r="I34" s="323">
        <v>10</v>
      </c>
    </row>
    <row r="35" spans="1:9" ht="54" x14ac:dyDescent="0.25">
      <c r="A35" s="288"/>
      <c r="B35" s="82">
        <v>30</v>
      </c>
      <c r="C35" s="86" t="s">
        <v>126</v>
      </c>
      <c r="D35" s="369" t="s">
        <v>102</v>
      </c>
      <c r="E35" s="369" t="s">
        <v>89</v>
      </c>
      <c r="F35" s="372" t="s">
        <v>177</v>
      </c>
      <c r="G35" s="372" t="s">
        <v>113</v>
      </c>
      <c r="H35" s="331">
        <f t="shared" ref="H35:I37" si="1">H36</f>
        <v>4.1280000000000001</v>
      </c>
      <c r="I35" s="327">
        <f t="shared" si="1"/>
        <v>79.007999999999996</v>
      </c>
    </row>
    <row r="36" spans="1:9" ht="36" x14ac:dyDescent="0.25">
      <c r="A36" s="288"/>
      <c r="B36" s="82">
        <v>31</v>
      </c>
      <c r="C36" s="86" t="s">
        <v>205</v>
      </c>
      <c r="D36" s="84" t="s">
        <v>102</v>
      </c>
      <c r="E36" s="84" t="s">
        <v>89</v>
      </c>
      <c r="F36" s="84" t="s">
        <v>206</v>
      </c>
      <c r="G36" s="84" t="s">
        <v>113</v>
      </c>
      <c r="H36" s="323">
        <f t="shared" si="1"/>
        <v>4.1280000000000001</v>
      </c>
      <c r="I36" s="323">
        <f t="shared" si="1"/>
        <v>79.007999999999996</v>
      </c>
    </row>
    <row r="37" spans="1:9" ht="25.95" customHeight="1" x14ac:dyDescent="0.25">
      <c r="A37" s="288"/>
      <c r="B37" s="82">
        <v>32</v>
      </c>
      <c r="C37" s="86" t="s">
        <v>210</v>
      </c>
      <c r="D37" s="84" t="s">
        <v>102</v>
      </c>
      <c r="E37" s="84" t="s">
        <v>89</v>
      </c>
      <c r="F37" s="84" t="s">
        <v>211</v>
      </c>
      <c r="G37" s="84" t="s">
        <v>113</v>
      </c>
      <c r="H37" s="323">
        <f t="shared" si="1"/>
        <v>4.1280000000000001</v>
      </c>
      <c r="I37" s="323">
        <f t="shared" si="1"/>
        <v>79.007999999999996</v>
      </c>
    </row>
    <row r="38" spans="1:9" ht="37.5" customHeight="1" x14ac:dyDescent="0.25">
      <c r="A38" s="288"/>
      <c r="B38" s="82">
        <v>33</v>
      </c>
      <c r="C38" s="86" t="s">
        <v>106</v>
      </c>
      <c r="D38" s="84" t="s">
        <v>102</v>
      </c>
      <c r="E38" s="84" t="s">
        <v>89</v>
      </c>
      <c r="F38" s="84" t="s">
        <v>212</v>
      </c>
      <c r="G38" s="84" t="s">
        <v>213</v>
      </c>
      <c r="H38" s="323">
        <v>4.1280000000000001</v>
      </c>
      <c r="I38" s="323">
        <v>79.007999999999996</v>
      </c>
    </row>
    <row r="39" spans="1:9" ht="37.5" customHeight="1" x14ac:dyDescent="0.25">
      <c r="A39" s="288"/>
      <c r="B39" s="82">
        <v>34</v>
      </c>
      <c r="C39" s="86" t="s">
        <v>126</v>
      </c>
      <c r="D39" s="369" t="s">
        <v>105</v>
      </c>
      <c r="E39" s="369" t="s">
        <v>103</v>
      </c>
      <c r="F39" s="369" t="s">
        <v>177</v>
      </c>
      <c r="G39" s="369" t="s">
        <v>113</v>
      </c>
      <c r="H39" s="324">
        <f>H40</f>
        <v>0</v>
      </c>
      <c r="I39" s="324">
        <f>I40</f>
        <v>116</v>
      </c>
    </row>
    <row r="40" spans="1:9" ht="36" x14ac:dyDescent="0.25">
      <c r="A40" s="288"/>
      <c r="B40" s="82">
        <v>35</v>
      </c>
      <c r="C40" s="86" t="s">
        <v>205</v>
      </c>
      <c r="D40" s="84" t="s">
        <v>105</v>
      </c>
      <c r="E40" s="84" t="s">
        <v>103</v>
      </c>
      <c r="F40" s="84" t="s">
        <v>214</v>
      </c>
      <c r="G40" s="84" t="s">
        <v>113</v>
      </c>
      <c r="H40" s="328">
        <f>H41</f>
        <v>0</v>
      </c>
      <c r="I40" s="328">
        <f>I41</f>
        <v>116</v>
      </c>
    </row>
    <row r="41" spans="1:9" ht="37.200000000000003" customHeight="1" x14ac:dyDescent="0.25">
      <c r="A41" s="288"/>
      <c r="B41" s="82">
        <v>36</v>
      </c>
      <c r="C41" s="86" t="s">
        <v>215</v>
      </c>
      <c r="D41" s="84" t="s">
        <v>105</v>
      </c>
      <c r="E41" s="84" t="s">
        <v>103</v>
      </c>
      <c r="F41" s="84" t="s">
        <v>216</v>
      </c>
      <c r="G41" s="84" t="s">
        <v>113</v>
      </c>
      <c r="H41" s="323">
        <f>H42+H43+H44</f>
        <v>0</v>
      </c>
      <c r="I41" s="323">
        <f>I42+I43+I44</f>
        <v>116</v>
      </c>
    </row>
    <row r="42" spans="1:9" ht="54" x14ac:dyDescent="0.25">
      <c r="A42" s="288"/>
      <c r="B42" s="82">
        <v>37</v>
      </c>
      <c r="C42" s="86" t="s">
        <v>95</v>
      </c>
      <c r="D42" s="84" t="s">
        <v>105</v>
      </c>
      <c r="E42" s="84" t="s">
        <v>103</v>
      </c>
      <c r="F42" s="84" t="s">
        <v>217</v>
      </c>
      <c r="G42" s="84" t="s">
        <v>94</v>
      </c>
      <c r="H42" s="323">
        <v>3</v>
      </c>
      <c r="I42" s="323">
        <v>5</v>
      </c>
    </row>
    <row r="43" spans="1:9" ht="33" customHeight="1" x14ac:dyDescent="0.25">
      <c r="A43" s="288"/>
      <c r="B43" s="82">
        <v>38</v>
      </c>
      <c r="C43" s="90" t="s">
        <v>296</v>
      </c>
      <c r="D43" s="84" t="s">
        <v>105</v>
      </c>
      <c r="E43" s="84" t="s">
        <v>103</v>
      </c>
      <c r="F43" s="84" t="s">
        <v>217</v>
      </c>
      <c r="G43" s="84" t="s">
        <v>297</v>
      </c>
      <c r="H43" s="323">
        <v>0</v>
      </c>
      <c r="I43" s="323">
        <v>104</v>
      </c>
    </row>
    <row r="44" spans="1:9" ht="36" x14ac:dyDescent="0.25">
      <c r="B44" s="82">
        <v>39</v>
      </c>
      <c r="C44" s="86" t="s">
        <v>96</v>
      </c>
      <c r="D44" s="84" t="s">
        <v>105</v>
      </c>
      <c r="E44" s="84" t="s">
        <v>103</v>
      </c>
      <c r="F44" s="84" t="s">
        <v>218</v>
      </c>
      <c r="G44" s="84" t="s">
        <v>98</v>
      </c>
      <c r="H44" s="323">
        <v>-3</v>
      </c>
      <c r="I44" s="323">
        <v>7</v>
      </c>
    </row>
    <row r="45" spans="1:9" ht="18" x14ac:dyDescent="0.25">
      <c r="B45" s="82"/>
      <c r="C45" s="407" t="s">
        <v>37</v>
      </c>
      <c r="D45" s="407"/>
      <c r="E45" s="407"/>
      <c r="F45" s="407"/>
      <c r="G45" s="407"/>
      <c r="H45" s="324">
        <f>H6+H12+H19+H31+H35+H39</f>
        <v>83.048000000000002</v>
      </c>
      <c r="I45" s="324">
        <f>I6+I12+I19+I31+I35+I39</f>
        <v>1479.9280000000001</v>
      </c>
    </row>
  </sheetData>
  <mergeCells count="4">
    <mergeCell ref="F1:I1"/>
    <mergeCell ref="B2:I2"/>
    <mergeCell ref="G3:I3"/>
    <mergeCell ref="C45:G45"/>
  </mergeCells>
  <printOptions gridLines="1"/>
  <pageMargins left="0.31496062992125984" right="0.31496062992125984" top="0.15748031496062992" bottom="0.15748031496062992" header="0.19685039370078741" footer="0.11811023622047244"/>
  <pageSetup paperSize="9" scale="4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4" zoomScale="89" zoomScaleSheetLayoutView="89" workbookViewId="0">
      <selection activeCell="H39" sqref="H39"/>
    </sheetView>
  </sheetViews>
  <sheetFormatPr defaultRowHeight="13.2" x14ac:dyDescent="0.25"/>
  <cols>
    <col min="1" max="1" width="5.33203125" style="91" customWidth="1"/>
    <col min="2" max="2" width="47.6640625" style="92" customWidth="1"/>
    <col min="3" max="3" width="10.6640625" style="93" customWidth="1"/>
    <col min="4" max="4" width="11.44140625" style="93" customWidth="1"/>
    <col min="5" max="5" width="18" style="93" customWidth="1"/>
    <col min="6" max="6" width="10.5546875" style="93" customWidth="1"/>
    <col min="7" max="7" width="14.109375" style="93" customWidth="1"/>
    <col min="8" max="8" width="16.109375" style="93" customWidth="1"/>
    <col min="9" max="9" width="13.88671875" style="93" customWidth="1"/>
    <col min="10" max="256" width="9.109375" style="94"/>
    <col min="257" max="257" width="3.5546875" style="94" customWidth="1"/>
    <col min="258" max="258" width="40.88671875" style="94" customWidth="1"/>
    <col min="259" max="259" width="5.109375" style="94" customWidth="1"/>
    <col min="260" max="261" width="4.33203125" style="94" customWidth="1"/>
    <col min="262" max="262" width="8.5546875" style="94" customWidth="1"/>
    <col min="263" max="263" width="6.6640625" style="94" customWidth="1"/>
    <col min="264" max="264" width="11.33203125" style="94" customWidth="1"/>
    <col min="265" max="265" width="12.33203125" style="94" customWidth="1"/>
    <col min="266" max="512" width="9.109375" style="94"/>
    <col min="513" max="513" width="3.5546875" style="94" customWidth="1"/>
    <col min="514" max="514" width="40.88671875" style="94" customWidth="1"/>
    <col min="515" max="515" width="5.109375" style="94" customWidth="1"/>
    <col min="516" max="517" width="4.33203125" style="94" customWidth="1"/>
    <col min="518" max="518" width="8.5546875" style="94" customWidth="1"/>
    <col min="519" max="519" width="6.6640625" style="94" customWidth="1"/>
    <col min="520" max="520" width="11.33203125" style="94" customWidth="1"/>
    <col min="521" max="521" width="12.33203125" style="94" customWidth="1"/>
    <col min="522" max="768" width="9.109375" style="94"/>
    <col min="769" max="769" width="3.5546875" style="94" customWidth="1"/>
    <col min="770" max="770" width="40.88671875" style="94" customWidth="1"/>
    <col min="771" max="771" width="5.109375" style="94" customWidth="1"/>
    <col min="772" max="773" width="4.33203125" style="94" customWidth="1"/>
    <col min="774" max="774" width="8.5546875" style="94" customWidth="1"/>
    <col min="775" max="775" width="6.6640625" style="94" customWidth="1"/>
    <col min="776" max="776" width="11.33203125" style="94" customWidth="1"/>
    <col min="777" max="777" width="12.33203125" style="94" customWidth="1"/>
    <col min="778" max="1024" width="9.109375" style="94"/>
    <col min="1025" max="1025" width="3.5546875" style="94" customWidth="1"/>
    <col min="1026" max="1026" width="40.88671875" style="94" customWidth="1"/>
    <col min="1027" max="1027" width="5.109375" style="94" customWidth="1"/>
    <col min="1028" max="1029" width="4.33203125" style="94" customWidth="1"/>
    <col min="1030" max="1030" width="8.5546875" style="94" customWidth="1"/>
    <col min="1031" max="1031" width="6.6640625" style="94" customWidth="1"/>
    <col min="1032" max="1032" width="11.33203125" style="94" customWidth="1"/>
    <col min="1033" max="1033" width="12.33203125" style="94" customWidth="1"/>
    <col min="1034" max="1280" width="9.109375" style="94"/>
    <col min="1281" max="1281" width="3.5546875" style="94" customWidth="1"/>
    <col min="1282" max="1282" width="40.88671875" style="94" customWidth="1"/>
    <col min="1283" max="1283" width="5.109375" style="94" customWidth="1"/>
    <col min="1284" max="1285" width="4.33203125" style="94" customWidth="1"/>
    <col min="1286" max="1286" width="8.5546875" style="94" customWidth="1"/>
    <col min="1287" max="1287" width="6.6640625" style="94" customWidth="1"/>
    <col min="1288" max="1288" width="11.33203125" style="94" customWidth="1"/>
    <col min="1289" max="1289" width="12.33203125" style="94" customWidth="1"/>
    <col min="1290" max="1536" width="9.109375" style="94"/>
    <col min="1537" max="1537" width="3.5546875" style="94" customWidth="1"/>
    <col min="1538" max="1538" width="40.88671875" style="94" customWidth="1"/>
    <col min="1539" max="1539" width="5.109375" style="94" customWidth="1"/>
    <col min="1540" max="1541" width="4.33203125" style="94" customWidth="1"/>
    <col min="1542" max="1542" width="8.5546875" style="94" customWidth="1"/>
    <col min="1543" max="1543" width="6.6640625" style="94" customWidth="1"/>
    <col min="1544" max="1544" width="11.33203125" style="94" customWidth="1"/>
    <col min="1545" max="1545" width="12.33203125" style="94" customWidth="1"/>
    <col min="1546" max="1792" width="9.109375" style="94"/>
    <col min="1793" max="1793" width="3.5546875" style="94" customWidth="1"/>
    <col min="1794" max="1794" width="40.88671875" style="94" customWidth="1"/>
    <col min="1795" max="1795" width="5.109375" style="94" customWidth="1"/>
    <col min="1796" max="1797" width="4.33203125" style="94" customWidth="1"/>
    <col min="1798" max="1798" width="8.5546875" style="94" customWidth="1"/>
    <col min="1799" max="1799" width="6.6640625" style="94" customWidth="1"/>
    <col min="1800" max="1800" width="11.33203125" style="94" customWidth="1"/>
    <col min="1801" max="1801" width="12.33203125" style="94" customWidth="1"/>
    <col min="1802" max="2048" width="9.109375" style="94"/>
    <col min="2049" max="2049" width="3.5546875" style="94" customWidth="1"/>
    <col min="2050" max="2050" width="40.88671875" style="94" customWidth="1"/>
    <col min="2051" max="2051" width="5.109375" style="94" customWidth="1"/>
    <col min="2052" max="2053" width="4.33203125" style="94" customWidth="1"/>
    <col min="2054" max="2054" width="8.5546875" style="94" customWidth="1"/>
    <col min="2055" max="2055" width="6.6640625" style="94" customWidth="1"/>
    <col min="2056" max="2056" width="11.33203125" style="94" customWidth="1"/>
    <col min="2057" max="2057" width="12.33203125" style="94" customWidth="1"/>
    <col min="2058" max="2304" width="9.109375" style="94"/>
    <col min="2305" max="2305" width="3.5546875" style="94" customWidth="1"/>
    <col min="2306" max="2306" width="40.88671875" style="94" customWidth="1"/>
    <col min="2307" max="2307" width="5.109375" style="94" customWidth="1"/>
    <col min="2308" max="2309" width="4.33203125" style="94" customWidth="1"/>
    <col min="2310" max="2310" width="8.5546875" style="94" customWidth="1"/>
    <col min="2311" max="2311" width="6.6640625" style="94" customWidth="1"/>
    <col min="2312" max="2312" width="11.33203125" style="94" customWidth="1"/>
    <col min="2313" max="2313" width="12.33203125" style="94" customWidth="1"/>
    <col min="2314" max="2560" width="9.109375" style="94"/>
    <col min="2561" max="2561" width="3.5546875" style="94" customWidth="1"/>
    <col min="2562" max="2562" width="40.88671875" style="94" customWidth="1"/>
    <col min="2563" max="2563" width="5.109375" style="94" customWidth="1"/>
    <col min="2564" max="2565" width="4.33203125" style="94" customWidth="1"/>
    <col min="2566" max="2566" width="8.5546875" style="94" customWidth="1"/>
    <col min="2567" max="2567" width="6.6640625" style="94" customWidth="1"/>
    <col min="2568" max="2568" width="11.33203125" style="94" customWidth="1"/>
    <col min="2569" max="2569" width="12.33203125" style="94" customWidth="1"/>
    <col min="2570" max="2816" width="9.109375" style="94"/>
    <col min="2817" max="2817" width="3.5546875" style="94" customWidth="1"/>
    <col min="2818" max="2818" width="40.88671875" style="94" customWidth="1"/>
    <col min="2819" max="2819" width="5.109375" style="94" customWidth="1"/>
    <col min="2820" max="2821" width="4.33203125" style="94" customWidth="1"/>
    <col min="2822" max="2822" width="8.5546875" style="94" customWidth="1"/>
    <col min="2823" max="2823" width="6.6640625" style="94" customWidth="1"/>
    <col min="2824" max="2824" width="11.33203125" style="94" customWidth="1"/>
    <col min="2825" max="2825" width="12.33203125" style="94" customWidth="1"/>
    <col min="2826" max="3072" width="9.109375" style="94"/>
    <col min="3073" max="3073" width="3.5546875" style="94" customWidth="1"/>
    <col min="3074" max="3074" width="40.88671875" style="94" customWidth="1"/>
    <col min="3075" max="3075" width="5.109375" style="94" customWidth="1"/>
    <col min="3076" max="3077" width="4.33203125" style="94" customWidth="1"/>
    <col min="3078" max="3078" width="8.5546875" style="94" customWidth="1"/>
    <col min="3079" max="3079" width="6.6640625" style="94" customWidth="1"/>
    <col min="3080" max="3080" width="11.33203125" style="94" customWidth="1"/>
    <col min="3081" max="3081" width="12.33203125" style="94" customWidth="1"/>
    <col min="3082" max="3328" width="9.109375" style="94"/>
    <col min="3329" max="3329" width="3.5546875" style="94" customWidth="1"/>
    <col min="3330" max="3330" width="40.88671875" style="94" customWidth="1"/>
    <col min="3331" max="3331" width="5.109375" style="94" customWidth="1"/>
    <col min="3332" max="3333" width="4.33203125" style="94" customWidth="1"/>
    <col min="3334" max="3334" width="8.5546875" style="94" customWidth="1"/>
    <col min="3335" max="3335" width="6.6640625" style="94" customWidth="1"/>
    <col min="3336" max="3336" width="11.33203125" style="94" customWidth="1"/>
    <col min="3337" max="3337" width="12.33203125" style="94" customWidth="1"/>
    <col min="3338" max="3584" width="9.109375" style="94"/>
    <col min="3585" max="3585" width="3.5546875" style="94" customWidth="1"/>
    <col min="3586" max="3586" width="40.88671875" style="94" customWidth="1"/>
    <col min="3587" max="3587" width="5.109375" style="94" customWidth="1"/>
    <col min="3588" max="3589" width="4.33203125" style="94" customWidth="1"/>
    <col min="3590" max="3590" width="8.5546875" style="94" customWidth="1"/>
    <col min="3591" max="3591" width="6.6640625" style="94" customWidth="1"/>
    <col min="3592" max="3592" width="11.33203125" style="94" customWidth="1"/>
    <col min="3593" max="3593" width="12.33203125" style="94" customWidth="1"/>
    <col min="3594" max="3840" width="9.109375" style="94"/>
    <col min="3841" max="3841" width="3.5546875" style="94" customWidth="1"/>
    <col min="3842" max="3842" width="40.88671875" style="94" customWidth="1"/>
    <col min="3843" max="3843" width="5.109375" style="94" customWidth="1"/>
    <col min="3844" max="3845" width="4.33203125" style="94" customWidth="1"/>
    <col min="3846" max="3846" width="8.5546875" style="94" customWidth="1"/>
    <col min="3847" max="3847" width="6.6640625" style="94" customWidth="1"/>
    <col min="3848" max="3848" width="11.33203125" style="94" customWidth="1"/>
    <col min="3849" max="3849" width="12.33203125" style="94" customWidth="1"/>
    <col min="3850" max="4096" width="9.109375" style="94"/>
    <col min="4097" max="4097" width="3.5546875" style="94" customWidth="1"/>
    <col min="4098" max="4098" width="40.88671875" style="94" customWidth="1"/>
    <col min="4099" max="4099" width="5.109375" style="94" customWidth="1"/>
    <col min="4100" max="4101" width="4.33203125" style="94" customWidth="1"/>
    <col min="4102" max="4102" width="8.5546875" style="94" customWidth="1"/>
    <col min="4103" max="4103" width="6.6640625" style="94" customWidth="1"/>
    <col min="4104" max="4104" width="11.33203125" style="94" customWidth="1"/>
    <col min="4105" max="4105" width="12.33203125" style="94" customWidth="1"/>
    <col min="4106" max="4352" width="9.109375" style="94"/>
    <col min="4353" max="4353" width="3.5546875" style="94" customWidth="1"/>
    <col min="4354" max="4354" width="40.88671875" style="94" customWidth="1"/>
    <col min="4355" max="4355" width="5.109375" style="94" customWidth="1"/>
    <col min="4356" max="4357" width="4.33203125" style="94" customWidth="1"/>
    <col min="4358" max="4358" width="8.5546875" style="94" customWidth="1"/>
    <col min="4359" max="4359" width="6.6640625" style="94" customWidth="1"/>
    <col min="4360" max="4360" width="11.33203125" style="94" customWidth="1"/>
    <col min="4361" max="4361" width="12.33203125" style="94" customWidth="1"/>
    <col min="4362" max="4608" width="9.109375" style="94"/>
    <col min="4609" max="4609" width="3.5546875" style="94" customWidth="1"/>
    <col min="4610" max="4610" width="40.88671875" style="94" customWidth="1"/>
    <col min="4611" max="4611" width="5.109375" style="94" customWidth="1"/>
    <col min="4612" max="4613" width="4.33203125" style="94" customWidth="1"/>
    <col min="4614" max="4614" width="8.5546875" style="94" customWidth="1"/>
    <col min="4615" max="4615" width="6.6640625" style="94" customWidth="1"/>
    <col min="4616" max="4616" width="11.33203125" style="94" customWidth="1"/>
    <col min="4617" max="4617" width="12.33203125" style="94" customWidth="1"/>
    <col min="4618" max="4864" width="9.109375" style="94"/>
    <col min="4865" max="4865" width="3.5546875" style="94" customWidth="1"/>
    <col min="4866" max="4866" width="40.88671875" style="94" customWidth="1"/>
    <col min="4867" max="4867" width="5.109375" style="94" customWidth="1"/>
    <col min="4868" max="4869" width="4.33203125" style="94" customWidth="1"/>
    <col min="4870" max="4870" width="8.5546875" style="94" customWidth="1"/>
    <col min="4871" max="4871" width="6.6640625" style="94" customWidth="1"/>
    <col min="4872" max="4872" width="11.33203125" style="94" customWidth="1"/>
    <col min="4873" max="4873" width="12.33203125" style="94" customWidth="1"/>
    <col min="4874" max="5120" width="9.109375" style="94"/>
    <col min="5121" max="5121" width="3.5546875" style="94" customWidth="1"/>
    <col min="5122" max="5122" width="40.88671875" style="94" customWidth="1"/>
    <col min="5123" max="5123" width="5.109375" style="94" customWidth="1"/>
    <col min="5124" max="5125" width="4.33203125" style="94" customWidth="1"/>
    <col min="5126" max="5126" width="8.5546875" style="94" customWidth="1"/>
    <col min="5127" max="5127" width="6.6640625" style="94" customWidth="1"/>
    <col min="5128" max="5128" width="11.33203125" style="94" customWidth="1"/>
    <col min="5129" max="5129" width="12.33203125" style="94" customWidth="1"/>
    <col min="5130" max="5376" width="9.109375" style="94"/>
    <col min="5377" max="5377" width="3.5546875" style="94" customWidth="1"/>
    <col min="5378" max="5378" width="40.88671875" style="94" customWidth="1"/>
    <col min="5379" max="5379" width="5.109375" style="94" customWidth="1"/>
    <col min="5380" max="5381" width="4.33203125" style="94" customWidth="1"/>
    <col min="5382" max="5382" width="8.5546875" style="94" customWidth="1"/>
    <col min="5383" max="5383" width="6.6640625" style="94" customWidth="1"/>
    <col min="5384" max="5384" width="11.33203125" style="94" customWidth="1"/>
    <col min="5385" max="5385" width="12.33203125" style="94" customWidth="1"/>
    <col min="5386" max="5632" width="9.109375" style="94"/>
    <col min="5633" max="5633" width="3.5546875" style="94" customWidth="1"/>
    <col min="5634" max="5634" width="40.88671875" style="94" customWidth="1"/>
    <col min="5635" max="5635" width="5.109375" style="94" customWidth="1"/>
    <col min="5636" max="5637" width="4.33203125" style="94" customWidth="1"/>
    <col min="5638" max="5638" width="8.5546875" style="94" customWidth="1"/>
    <col min="5639" max="5639" width="6.6640625" style="94" customWidth="1"/>
    <col min="5640" max="5640" width="11.33203125" style="94" customWidth="1"/>
    <col min="5641" max="5641" width="12.33203125" style="94" customWidth="1"/>
    <col min="5642" max="5888" width="9.109375" style="94"/>
    <col min="5889" max="5889" width="3.5546875" style="94" customWidth="1"/>
    <col min="5890" max="5890" width="40.88671875" style="94" customWidth="1"/>
    <col min="5891" max="5891" width="5.109375" style="94" customWidth="1"/>
    <col min="5892" max="5893" width="4.33203125" style="94" customWidth="1"/>
    <col min="5894" max="5894" width="8.5546875" style="94" customWidth="1"/>
    <col min="5895" max="5895" width="6.6640625" style="94" customWidth="1"/>
    <col min="5896" max="5896" width="11.33203125" style="94" customWidth="1"/>
    <col min="5897" max="5897" width="12.33203125" style="94" customWidth="1"/>
    <col min="5898" max="6144" width="9.109375" style="94"/>
    <col min="6145" max="6145" width="3.5546875" style="94" customWidth="1"/>
    <col min="6146" max="6146" width="40.88671875" style="94" customWidth="1"/>
    <col min="6147" max="6147" width="5.109375" style="94" customWidth="1"/>
    <col min="6148" max="6149" width="4.33203125" style="94" customWidth="1"/>
    <col min="6150" max="6150" width="8.5546875" style="94" customWidth="1"/>
    <col min="6151" max="6151" width="6.6640625" style="94" customWidth="1"/>
    <col min="6152" max="6152" width="11.33203125" style="94" customWidth="1"/>
    <col min="6153" max="6153" width="12.33203125" style="94" customWidth="1"/>
    <col min="6154" max="6400" width="9.109375" style="94"/>
    <col min="6401" max="6401" width="3.5546875" style="94" customWidth="1"/>
    <col min="6402" max="6402" width="40.88671875" style="94" customWidth="1"/>
    <col min="6403" max="6403" width="5.109375" style="94" customWidth="1"/>
    <col min="6404" max="6405" width="4.33203125" style="94" customWidth="1"/>
    <col min="6406" max="6406" width="8.5546875" style="94" customWidth="1"/>
    <col min="6407" max="6407" width="6.6640625" style="94" customWidth="1"/>
    <col min="6408" max="6408" width="11.33203125" style="94" customWidth="1"/>
    <col min="6409" max="6409" width="12.33203125" style="94" customWidth="1"/>
    <col min="6410" max="6656" width="9.109375" style="94"/>
    <col min="6657" max="6657" width="3.5546875" style="94" customWidth="1"/>
    <col min="6658" max="6658" width="40.88671875" style="94" customWidth="1"/>
    <col min="6659" max="6659" width="5.109375" style="94" customWidth="1"/>
    <col min="6660" max="6661" width="4.33203125" style="94" customWidth="1"/>
    <col min="6662" max="6662" width="8.5546875" style="94" customWidth="1"/>
    <col min="6663" max="6663" width="6.6640625" style="94" customWidth="1"/>
    <col min="6664" max="6664" width="11.33203125" style="94" customWidth="1"/>
    <col min="6665" max="6665" width="12.33203125" style="94" customWidth="1"/>
    <col min="6666" max="6912" width="9.109375" style="94"/>
    <col min="6913" max="6913" width="3.5546875" style="94" customWidth="1"/>
    <col min="6914" max="6914" width="40.88671875" style="94" customWidth="1"/>
    <col min="6915" max="6915" width="5.109375" style="94" customWidth="1"/>
    <col min="6916" max="6917" width="4.33203125" style="94" customWidth="1"/>
    <col min="6918" max="6918" width="8.5546875" style="94" customWidth="1"/>
    <col min="6919" max="6919" width="6.6640625" style="94" customWidth="1"/>
    <col min="6920" max="6920" width="11.33203125" style="94" customWidth="1"/>
    <col min="6921" max="6921" width="12.33203125" style="94" customWidth="1"/>
    <col min="6922" max="7168" width="9.109375" style="94"/>
    <col min="7169" max="7169" width="3.5546875" style="94" customWidth="1"/>
    <col min="7170" max="7170" width="40.88671875" style="94" customWidth="1"/>
    <col min="7171" max="7171" width="5.109375" style="94" customWidth="1"/>
    <col min="7172" max="7173" width="4.33203125" style="94" customWidth="1"/>
    <col min="7174" max="7174" width="8.5546875" style="94" customWidth="1"/>
    <col min="7175" max="7175" width="6.6640625" style="94" customWidth="1"/>
    <col min="7176" max="7176" width="11.33203125" style="94" customWidth="1"/>
    <col min="7177" max="7177" width="12.33203125" style="94" customWidth="1"/>
    <col min="7178" max="7424" width="9.109375" style="94"/>
    <col min="7425" max="7425" width="3.5546875" style="94" customWidth="1"/>
    <col min="7426" max="7426" width="40.88671875" style="94" customWidth="1"/>
    <col min="7427" max="7427" width="5.109375" style="94" customWidth="1"/>
    <col min="7428" max="7429" width="4.33203125" style="94" customWidth="1"/>
    <col min="7430" max="7430" width="8.5546875" style="94" customWidth="1"/>
    <col min="7431" max="7431" width="6.6640625" style="94" customWidth="1"/>
    <col min="7432" max="7432" width="11.33203125" style="94" customWidth="1"/>
    <col min="7433" max="7433" width="12.33203125" style="94" customWidth="1"/>
    <col min="7434" max="7680" width="9.109375" style="94"/>
    <col min="7681" max="7681" width="3.5546875" style="94" customWidth="1"/>
    <col min="7682" max="7682" width="40.88671875" style="94" customWidth="1"/>
    <col min="7683" max="7683" width="5.109375" style="94" customWidth="1"/>
    <col min="7684" max="7685" width="4.33203125" style="94" customWidth="1"/>
    <col min="7686" max="7686" width="8.5546875" style="94" customWidth="1"/>
    <col min="7687" max="7687" width="6.6640625" style="94" customWidth="1"/>
    <col min="7688" max="7688" width="11.33203125" style="94" customWidth="1"/>
    <col min="7689" max="7689" width="12.33203125" style="94" customWidth="1"/>
    <col min="7690" max="7936" width="9.109375" style="94"/>
    <col min="7937" max="7937" width="3.5546875" style="94" customWidth="1"/>
    <col min="7938" max="7938" width="40.88671875" style="94" customWidth="1"/>
    <col min="7939" max="7939" width="5.109375" style="94" customWidth="1"/>
    <col min="7940" max="7941" width="4.33203125" style="94" customWidth="1"/>
    <col min="7942" max="7942" width="8.5546875" style="94" customWidth="1"/>
    <col min="7943" max="7943" width="6.6640625" style="94" customWidth="1"/>
    <col min="7944" max="7944" width="11.33203125" style="94" customWidth="1"/>
    <col min="7945" max="7945" width="12.33203125" style="94" customWidth="1"/>
    <col min="7946" max="8192" width="9.109375" style="94"/>
    <col min="8193" max="8193" width="3.5546875" style="94" customWidth="1"/>
    <col min="8194" max="8194" width="40.88671875" style="94" customWidth="1"/>
    <col min="8195" max="8195" width="5.109375" style="94" customWidth="1"/>
    <col min="8196" max="8197" width="4.33203125" style="94" customWidth="1"/>
    <col min="8198" max="8198" width="8.5546875" style="94" customWidth="1"/>
    <col min="8199" max="8199" width="6.6640625" style="94" customWidth="1"/>
    <col min="8200" max="8200" width="11.33203125" style="94" customWidth="1"/>
    <col min="8201" max="8201" width="12.33203125" style="94" customWidth="1"/>
    <col min="8202" max="8448" width="9.109375" style="94"/>
    <col min="8449" max="8449" width="3.5546875" style="94" customWidth="1"/>
    <col min="8450" max="8450" width="40.88671875" style="94" customWidth="1"/>
    <col min="8451" max="8451" width="5.109375" style="94" customWidth="1"/>
    <col min="8452" max="8453" width="4.33203125" style="94" customWidth="1"/>
    <col min="8454" max="8454" width="8.5546875" style="94" customWidth="1"/>
    <col min="8455" max="8455" width="6.6640625" style="94" customWidth="1"/>
    <col min="8456" max="8456" width="11.33203125" style="94" customWidth="1"/>
    <col min="8457" max="8457" width="12.33203125" style="94" customWidth="1"/>
    <col min="8458" max="8704" width="9.109375" style="94"/>
    <col min="8705" max="8705" width="3.5546875" style="94" customWidth="1"/>
    <col min="8706" max="8706" width="40.88671875" style="94" customWidth="1"/>
    <col min="8707" max="8707" width="5.109375" style="94" customWidth="1"/>
    <col min="8708" max="8709" width="4.33203125" style="94" customWidth="1"/>
    <col min="8710" max="8710" width="8.5546875" style="94" customWidth="1"/>
    <col min="8711" max="8711" width="6.6640625" style="94" customWidth="1"/>
    <col min="8712" max="8712" width="11.33203125" style="94" customWidth="1"/>
    <col min="8713" max="8713" width="12.33203125" style="94" customWidth="1"/>
    <col min="8714" max="8960" width="9.109375" style="94"/>
    <col min="8961" max="8961" width="3.5546875" style="94" customWidth="1"/>
    <col min="8962" max="8962" width="40.88671875" style="94" customWidth="1"/>
    <col min="8963" max="8963" width="5.109375" style="94" customWidth="1"/>
    <col min="8964" max="8965" width="4.33203125" style="94" customWidth="1"/>
    <col min="8966" max="8966" width="8.5546875" style="94" customWidth="1"/>
    <col min="8967" max="8967" width="6.6640625" style="94" customWidth="1"/>
    <col min="8968" max="8968" width="11.33203125" style="94" customWidth="1"/>
    <col min="8969" max="8969" width="12.33203125" style="94" customWidth="1"/>
    <col min="8970" max="9216" width="9.109375" style="94"/>
    <col min="9217" max="9217" width="3.5546875" style="94" customWidth="1"/>
    <col min="9218" max="9218" width="40.88671875" style="94" customWidth="1"/>
    <col min="9219" max="9219" width="5.109375" style="94" customWidth="1"/>
    <col min="9220" max="9221" width="4.33203125" style="94" customWidth="1"/>
    <col min="9222" max="9222" width="8.5546875" style="94" customWidth="1"/>
    <col min="9223" max="9223" width="6.6640625" style="94" customWidth="1"/>
    <col min="9224" max="9224" width="11.33203125" style="94" customWidth="1"/>
    <col min="9225" max="9225" width="12.33203125" style="94" customWidth="1"/>
    <col min="9226" max="9472" width="9.109375" style="94"/>
    <col min="9473" max="9473" width="3.5546875" style="94" customWidth="1"/>
    <col min="9474" max="9474" width="40.88671875" style="94" customWidth="1"/>
    <col min="9475" max="9475" width="5.109375" style="94" customWidth="1"/>
    <col min="9476" max="9477" width="4.33203125" style="94" customWidth="1"/>
    <col min="9478" max="9478" width="8.5546875" style="94" customWidth="1"/>
    <col min="9479" max="9479" width="6.6640625" style="94" customWidth="1"/>
    <col min="9480" max="9480" width="11.33203125" style="94" customWidth="1"/>
    <col min="9481" max="9481" width="12.33203125" style="94" customWidth="1"/>
    <col min="9482" max="9728" width="9.109375" style="94"/>
    <col min="9729" max="9729" width="3.5546875" style="94" customWidth="1"/>
    <col min="9730" max="9730" width="40.88671875" style="94" customWidth="1"/>
    <col min="9731" max="9731" width="5.109375" style="94" customWidth="1"/>
    <col min="9732" max="9733" width="4.33203125" style="94" customWidth="1"/>
    <col min="9734" max="9734" width="8.5546875" style="94" customWidth="1"/>
    <col min="9735" max="9735" width="6.6640625" style="94" customWidth="1"/>
    <col min="9736" max="9736" width="11.33203125" style="94" customWidth="1"/>
    <col min="9737" max="9737" width="12.33203125" style="94" customWidth="1"/>
    <col min="9738" max="9984" width="9.109375" style="94"/>
    <col min="9985" max="9985" width="3.5546875" style="94" customWidth="1"/>
    <col min="9986" max="9986" width="40.88671875" style="94" customWidth="1"/>
    <col min="9987" max="9987" width="5.109375" style="94" customWidth="1"/>
    <col min="9988" max="9989" width="4.33203125" style="94" customWidth="1"/>
    <col min="9990" max="9990" width="8.5546875" style="94" customWidth="1"/>
    <col min="9991" max="9991" width="6.6640625" style="94" customWidth="1"/>
    <col min="9992" max="9992" width="11.33203125" style="94" customWidth="1"/>
    <col min="9993" max="9993" width="12.33203125" style="94" customWidth="1"/>
    <col min="9994" max="10240" width="9.109375" style="94"/>
    <col min="10241" max="10241" width="3.5546875" style="94" customWidth="1"/>
    <col min="10242" max="10242" width="40.88671875" style="94" customWidth="1"/>
    <col min="10243" max="10243" width="5.109375" style="94" customWidth="1"/>
    <col min="10244" max="10245" width="4.33203125" style="94" customWidth="1"/>
    <col min="10246" max="10246" width="8.5546875" style="94" customWidth="1"/>
    <col min="10247" max="10247" width="6.6640625" style="94" customWidth="1"/>
    <col min="10248" max="10248" width="11.33203125" style="94" customWidth="1"/>
    <col min="10249" max="10249" width="12.33203125" style="94" customWidth="1"/>
    <col min="10250" max="10496" width="9.109375" style="94"/>
    <col min="10497" max="10497" width="3.5546875" style="94" customWidth="1"/>
    <col min="10498" max="10498" width="40.88671875" style="94" customWidth="1"/>
    <col min="10499" max="10499" width="5.109375" style="94" customWidth="1"/>
    <col min="10500" max="10501" width="4.33203125" style="94" customWidth="1"/>
    <col min="10502" max="10502" width="8.5546875" style="94" customWidth="1"/>
    <col min="10503" max="10503" width="6.6640625" style="94" customWidth="1"/>
    <col min="10504" max="10504" width="11.33203125" style="94" customWidth="1"/>
    <col min="10505" max="10505" width="12.33203125" style="94" customWidth="1"/>
    <col min="10506" max="10752" width="9.109375" style="94"/>
    <col min="10753" max="10753" width="3.5546875" style="94" customWidth="1"/>
    <col min="10754" max="10754" width="40.88671875" style="94" customWidth="1"/>
    <col min="10755" max="10755" width="5.109375" style="94" customWidth="1"/>
    <col min="10756" max="10757" width="4.33203125" style="94" customWidth="1"/>
    <col min="10758" max="10758" width="8.5546875" style="94" customWidth="1"/>
    <col min="10759" max="10759" width="6.6640625" style="94" customWidth="1"/>
    <col min="10760" max="10760" width="11.33203125" style="94" customWidth="1"/>
    <col min="10761" max="10761" width="12.33203125" style="94" customWidth="1"/>
    <col min="10762" max="11008" width="9.109375" style="94"/>
    <col min="11009" max="11009" width="3.5546875" style="94" customWidth="1"/>
    <col min="11010" max="11010" width="40.88671875" style="94" customWidth="1"/>
    <col min="11011" max="11011" width="5.109375" style="94" customWidth="1"/>
    <col min="11012" max="11013" width="4.33203125" style="94" customWidth="1"/>
    <col min="11014" max="11014" width="8.5546875" style="94" customWidth="1"/>
    <col min="11015" max="11015" width="6.6640625" style="94" customWidth="1"/>
    <col min="11016" max="11016" width="11.33203125" style="94" customWidth="1"/>
    <col min="11017" max="11017" width="12.33203125" style="94" customWidth="1"/>
    <col min="11018" max="11264" width="9.109375" style="94"/>
    <col min="11265" max="11265" width="3.5546875" style="94" customWidth="1"/>
    <col min="11266" max="11266" width="40.88671875" style="94" customWidth="1"/>
    <col min="11267" max="11267" width="5.109375" style="94" customWidth="1"/>
    <col min="11268" max="11269" width="4.33203125" style="94" customWidth="1"/>
    <col min="11270" max="11270" width="8.5546875" style="94" customWidth="1"/>
    <col min="11271" max="11271" width="6.6640625" style="94" customWidth="1"/>
    <col min="11272" max="11272" width="11.33203125" style="94" customWidth="1"/>
    <col min="11273" max="11273" width="12.33203125" style="94" customWidth="1"/>
    <col min="11274" max="11520" width="9.109375" style="94"/>
    <col min="11521" max="11521" width="3.5546875" style="94" customWidth="1"/>
    <col min="11522" max="11522" width="40.88671875" style="94" customWidth="1"/>
    <col min="11523" max="11523" width="5.109375" style="94" customWidth="1"/>
    <col min="11524" max="11525" width="4.33203125" style="94" customWidth="1"/>
    <col min="11526" max="11526" width="8.5546875" style="94" customWidth="1"/>
    <col min="11527" max="11527" width="6.6640625" style="94" customWidth="1"/>
    <col min="11528" max="11528" width="11.33203125" style="94" customWidth="1"/>
    <col min="11529" max="11529" width="12.33203125" style="94" customWidth="1"/>
    <col min="11530" max="11776" width="9.109375" style="94"/>
    <col min="11777" max="11777" width="3.5546875" style="94" customWidth="1"/>
    <col min="11778" max="11778" width="40.88671875" style="94" customWidth="1"/>
    <col min="11779" max="11779" width="5.109375" style="94" customWidth="1"/>
    <col min="11780" max="11781" width="4.33203125" style="94" customWidth="1"/>
    <col min="11782" max="11782" width="8.5546875" style="94" customWidth="1"/>
    <col min="11783" max="11783" width="6.6640625" style="94" customWidth="1"/>
    <col min="11784" max="11784" width="11.33203125" style="94" customWidth="1"/>
    <col min="11785" max="11785" width="12.33203125" style="94" customWidth="1"/>
    <col min="11786" max="12032" width="9.109375" style="94"/>
    <col min="12033" max="12033" width="3.5546875" style="94" customWidth="1"/>
    <col min="12034" max="12034" width="40.88671875" style="94" customWidth="1"/>
    <col min="12035" max="12035" width="5.109375" style="94" customWidth="1"/>
    <col min="12036" max="12037" width="4.33203125" style="94" customWidth="1"/>
    <col min="12038" max="12038" width="8.5546875" style="94" customWidth="1"/>
    <col min="12039" max="12039" width="6.6640625" style="94" customWidth="1"/>
    <col min="12040" max="12040" width="11.33203125" style="94" customWidth="1"/>
    <col min="12041" max="12041" width="12.33203125" style="94" customWidth="1"/>
    <col min="12042" max="12288" width="9.109375" style="94"/>
    <col min="12289" max="12289" width="3.5546875" style="94" customWidth="1"/>
    <col min="12290" max="12290" width="40.88671875" style="94" customWidth="1"/>
    <col min="12291" max="12291" width="5.109375" style="94" customWidth="1"/>
    <col min="12292" max="12293" width="4.33203125" style="94" customWidth="1"/>
    <col min="12294" max="12294" width="8.5546875" style="94" customWidth="1"/>
    <col min="12295" max="12295" width="6.6640625" style="94" customWidth="1"/>
    <col min="12296" max="12296" width="11.33203125" style="94" customWidth="1"/>
    <col min="12297" max="12297" width="12.33203125" style="94" customWidth="1"/>
    <col min="12298" max="12544" width="9.109375" style="94"/>
    <col min="12545" max="12545" width="3.5546875" style="94" customWidth="1"/>
    <col min="12546" max="12546" width="40.88671875" style="94" customWidth="1"/>
    <col min="12547" max="12547" width="5.109375" style="94" customWidth="1"/>
    <col min="12548" max="12549" width="4.33203125" style="94" customWidth="1"/>
    <col min="12550" max="12550" width="8.5546875" style="94" customWidth="1"/>
    <col min="12551" max="12551" width="6.6640625" style="94" customWidth="1"/>
    <col min="12552" max="12552" width="11.33203125" style="94" customWidth="1"/>
    <col min="12553" max="12553" width="12.33203125" style="94" customWidth="1"/>
    <col min="12554" max="12800" width="9.109375" style="94"/>
    <col min="12801" max="12801" width="3.5546875" style="94" customWidth="1"/>
    <col min="12802" max="12802" width="40.88671875" style="94" customWidth="1"/>
    <col min="12803" max="12803" width="5.109375" style="94" customWidth="1"/>
    <col min="12804" max="12805" width="4.33203125" style="94" customWidth="1"/>
    <col min="12806" max="12806" width="8.5546875" style="94" customWidth="1"/>
    <col min="12807" max="12807" width="6.6640625" style="94" customWidth="1"/>
    <col min="12808" max="12808" width="11.33203125" style="94" customWidth="1"/>
    <col min="12809" max="12809" width="12.33203125" style="94" customWidth="1"/>
    <col min="12810" max="13056" width="9.109375" style="94"/>
    <col min="13057" max="13057" width="3.5546875" style="94" customWidth="1"/>
    <col min="13058" max="13058" width="40.88671875" style="94" customWidth="1"/>
    <col min="13059" max="13059" width="5.109375" style="94" customWidth="1"/>
    <col min="13060" max="13061" width="4.33203125" style="94" customWidth="1"/>
    <col min="13062" max="13062" width="8.5546875" style="94" customWidth="1"/>
    <col min="13063" max="13063" width="6.6640625" style="94" customWidth="1"/>
    <col min="13064" max="13064" width="11.33203125" style="94" customWidth="1"/>
    <col min="13065" max="13065" width="12.33203125" style="94" customWidth="1"/>
    <col min="13066" max="13312" width="9.109375" style="94"/>
    <col min="13313" max="13313" width="3.5546875" style="94" customWidth="1"/>
    <col min="13314" max="13314" width="40.88671875" style="94" customWidth="1"/>
    <col min="13315" max="13315" width="5.109375" style="94" customWidth="1"/>
    <col min="13316" max="13317" width="4.33203125" style="94" customWidth="1"/>
    <col min="13318" max="13318" width="8.5546875" style="94" customWidth="1"/>
    <col min="13319" max="13319" width="6.6640625" style="94" customWidth="1"/>
    <col min="13320" max="13320" width="11.33203125" style="94" customWidth="1"/>
    <col min="13321" max="13321" width="12.33203125" style="94" customWidth="1"/>
    <col min="13322" max="13568" width="9.109375" style="94"/>
    <col min="13569" max="13569" width="3.5546875" style="94" customWidth="1"/>
    <col min="13570" max="13570" width="40.88671875" style="94" customWidth="1"/>
    <col min="13571" max="13571" width="5.109375" style="94" customWidth="1"/>
    <col min="13572" max="13573" width="4.33203125" style="94" customWidth="1"/>
    <col min="13574" max="13574" width="8.5546875" style="94" customWidth="1"/>
    <col min="13575" max="13575" width="6.6640625" style="94" customWidth="1"/>
    <col min="13576" max="13576" width="11.33203125" style="94" customWidth="1"/>
    <col min="13577" max="13577" width="12.33203125" style="94" customWidth="1"/>
    <col min="13578" max="13824" width="9.109375" style="94"/>
    <col min="13825" max="13825" width="3.5546875" style="94" customWidth="1"/>
    <col min="13826" max="13826" width="40.88671875" style="94" customWidth="1"/>
    <col min="13827" max="13827" width="5.109375" style="94" customWidth="1"/>
    <col min="13828" max="13829" width="4.33203125" style="94" customWidth="1"/>
    <col min="13830" max="13830" width="8.5546875" style="94" customWidth="1"/>
    <col min="13831" max="13831" width="6.6640625" style="94" customWidth="1"/>
    <col min="13832" max="13832" width="11.33203125" style="94" customWidth="1"/>
    <col min="13833" max="13833" width="12.33203125" style="94" customWidth="1"/>
    <col min="13834" max="14080" width="9.109375" style="94"/>
    <col min="14081" max="14081" width="3.5546875" style="94" customWidth="1"/>
    <col min="14082" max="14082" width="40.88671875" style="94" customWidth="1"/>
    <col min="14083" max="14083" width="5.109375" style="94" customWidth="1"/>
    <col min="14084" max="14085" width="4.33203125" style="94" customWidth="1"/>
    <col min="14086" max="14086" width="8.5546875" style="94" customWidth="1"/>
    <col min="14087" max="14087" width="6.6640625" style="94" customWidth="1"/>
    <col min="14088" max="14088" width="11.33203125" style="94" customWidth="1"/>
    <col min="14089" max="14089" width="12.33203125" style="94" customWidth="1"/>
    <col min="14090" max="14336" width="9.109375" style="94"/>
    <col min="14337" max="14337" width="3.5546875" style="94" customWidth="1"/>
    <col min="14338" max="14338" width="40.88671875" style="94" customWidth="1"/>
    <col min="14339" max="14339" width="5.109375" style="94" customWidth="1"/>
    <col min="14340" max="14341" width="4.33203125" style="94" customWidth="1"/>
    <col min="14342" max="14342" width="8.5546875" style="94" customWidth="1"/>
    <col min="14343" max="14343" width="6.6640625" style="94" customWidth="1"/>
    <col min="14344" max="14344" width="11.33203125" style="94" customWidth="1"/>
    <col min="14345" max="14345" width="12.33203125" style="94" customWidth="1"/>
    <col min="14346" max="14592" width="9.109375" style="94"/>
    <col min="14593" max="14593" width="3.5546875" style="94" customWidth="1"/>
    <col min="14594" max="14594" width="40.88671875" style="94" customWidth="1"/>
    <col min="14595" max="14595" width="5.109375" style="94" customWidth="1"/>
    <col min="14596" max="14597" width="4.33203125" style="94" customWidth="1"/>
    <col min="14598" max="14598" width="8.5546875" style="94" customWidth="1"/>
    <col min="14599" max="14599" width="6.6640625" style="94" customWidth="1"/>
    <col min="14600" max="14600" width="11.33203125" style="94" customWidth="1"/>
    <col min="14601" max="14601" width="12.33203125" style="94" customWidth="1"/>
    <col min="14602" max="14848" width="9.109375" style="94"/>
    <col min="14849" max="14849" width="3.5546875" style="94" customWidth="1"/>
    <col min="14850" max="14850" width="40.88671875" style="94" customWidth="1"/>
    <col min="14851" max="14851" width="5.109375" style="94" customWidth="1"/>
    <col min="14852" max="14853" width="4.33203125" style="94" customWidth="1"/>
    <col min="14854" max="14854" width="8.5546875" style="94" customWidth="1"/>
    <col min="14855" max="14855" width="6.6640625" style="94" customWidth="1"/>
    <col min="14856" max="14856" width="11.33203125" style="94" customWidth="1"/>
    <col min="14857" max="14857" width="12.33203125" style="94" customWidth="1"/>
    <col min="14858" max="15104" width="9.109375" style="94"/>
    <col min="15105" max="15105" width="3.5546875" style="94" customWidth="1"/>
    <col min="15106" max="15106" width="40.88671875" style="94" customWidth="1"/>
    <col min="15107" max="15107" width="5.109375" style="94" customWidth="1"/>
    <col min="15108" max="15109" width="4.33203125" style="94" customWidth="1"/>
    <col min="15110" max="15110" width="8.5546875" style="94" customWidth="1"/>
    <col min="15111" max="15111" width="6.6640625" style="94" customWidth="1"/>
    <col min="15112" max="15112" width="11.33203125" style="94" customWidth="1"/>
    <col min="15113" max="15113" width="12.33203125" style="94" customWidth="1"/>
    <col min="15114" max="15360" width="9.109375" style="94"/>
    <col min="15361" max="15361" width="3.5546875" style="94" customWidth="1"/>
    <col min="15362" max="15362" width="40.88671875" style="94" customWidth="1"/>
    <col min="15363" max="15363" width="5.109375" style="94" customWidth="1"/>
    <col min="15364" max="15365" width="4.33203125" style="94" customWidth="1"/>
    <col min="15366" max="15366" width="8.5546875" style="94" customWidth="1"/>
    <col min="15367" max="15367" width="6.6640625" style="94" customWidth="1"/>
    <col min="15368" max="15368" width="11.33203125" style="94" customWidth="1"/>
    <col min="15369" max="15369" width="12.33203125" style="94" customWidth="1"/>
    <col min="15370" max="15616" width="9.109375" style="94"/>
    <col min="15617" max="15617" width="3.5546875" style="94" customWidth="1"/>
    <col min="15618" max="15618" width="40.88671875" style="94" customWidth="1"/>
    <col min="15619" max="15619" width="5.109375" style="94" customWidth="1"/>
    <col min="15620" max="15621" width="4.33203125" style="94" customWidth="1"/>
    <col min="15622" max="15622" width="8.5546875" style="94" customWidth="1"/>
    <col min="15623" max="15623" width="6.6640625" style="94" customWidth="1"/>
    <col min="15624" max="15624" width="11.33203125" style="94" customWidth="1"/>
    <col min="15625" max="15625" width="12.33203125" style="94" customWidth="1"/>
    <col min="15626" max="15872" width="9.109375" style="94"/>
    <col min="15873" max="15873" width="3.5546875" style="94" customWidth="1"/>
    <col min="15874" max="15874" width="40.88671875" style="94" customWidth="1"/>
    <col min="15875" max="15875" width="5.109375" style="94" customWidth="1"/>
    <col min="15876" max="15877" width="4.33203125" style="94" customWidth="1"/>
    <col min="15878" max="15878" width="8.5546875" style="94" customWidth="1"/>
    <col min="15879" max="15879" width="6.6640625" style="94" customWidth="1"/>
    <col min="15880" max="15880" width="11.33203125" style="94" customWidth="1"/>
    <col min="15881" max="15881" width="12.33203125" style="94" customWidth="1"/>
    <col min="15882" max="16128" width="9.109375" style="94"/>
    <col min="16129" max="16129" width="3.5546875" style="94" customWidth="1"/>
    <col min="16130" max="16130" width="40.88671875" style="94" customWidth="1"/>
    <col min="16131" max="16131" width="5.109375" style="94" customWidth="1"/>
    <col min="16132" max="16133" width="4.33203125" style="94" customWidth="1"/>
    <col min="16134" max="16134" width="8.5546875" style="94" customWidth="1"/>
    <col min="16135" max="16135" width="6.6640625" style="94" customWidth="1"/>
    <col min="16136" max="16136" width="11.33203125" style="94" customWidth="1"/>
    <col min="16137" max="16137" width="12.33203125" style="94" customWidth="1"/>
    <col min="16138" max="16384" width="9.109375" style="94"/>
  </cols>
  <sheetData>
    <row r="1" spans="1:10" ht="109.5" customHeight="1" x14ac:dyDescent="0.3">
      <c r="A1" s="289"/>
      <c r="B1" s="290"/>
      <c r="C1" s="291"/>
      <c r="D1" s="291"/>
      <c r="E1" s="291"/>
      <c r="F1" s="406" t="s">
        <v>481</v>
      </c>
      <c r="G1" s="406"/>
      <c r="H1" s="406"/>
      <c r="I1" s="406"/>
    </row>
    <row r="2" spans="1:10" s="96" customFormat="1" ht="42" customHeight="1" x14ac:dyDescent="0.35">
      <c r="A2" s="408" t="s">
        <v>465</v>
      </c>
      <c r="B2" s="408"/>
      <c r="C2" s="408"/>
      <c r="D2" s="408"/>
      <c r="E2" s="408"/>
      <c r="F2" s="408"/>
      <c r="G2" s="408"/>
      <c r="H2" s="409"/>
      <c r="I2" s="300"/>
    </row>
    <row r="3" spans="1:10" s="97" customFormat="1" ht="15.6" x14ac:dyDescent="0.3">
      <c r="A3" s="294"/>
      <c r="B3" s="294"/>
      <c r="C3" s="294"/>
      <c r="D3" s="294"/>
      <c r="E3" s="301"/>
      <c r="F3" s="417" t="s">
        <v>49</v>
      </c>
      <c r="G3" s="417"/>
      <c r="H3" s="417"/>
      <c r="I3" s="301"/>
    </row>
    <row r="4" spans="1:10" s="98" customFormat="1" ht="75.75" customHeight="1" x14ac:dyDescent="0.3">
      <c r="A4" s="83" t="s">
        <v>50</v>
      </c>
      <c r="B4" s="83" t="s">
        <v>51</v>
      </c>
      <c r="C4" s="150" t="s">
        <v>84</v>
      </c>
      <c r="D4" s="150" t="s">
        <v>85</v>
      </c>
      <c r="E4" s="150" t="s">
        <v>86</v>
      </c>
      <c r="F4" s="150" t="s">
        <v>87</v>
      </c>
      <c r="G4" s="150" t="s">
        <v>132</v>
      </c>
      <c r="H4" s="83" t="s">
        <v>424</v>
      </c>
      <c r="I4" s="83" t="s">
        <v>456</v>
      </c>
    </row>
    <row r="5" spans="1:10" s="99" customFormat="1" ht="15.6" x14ac:dyDescent="0.3">
      <c r="A5" s="83">
        <v>1</v>
      </c>
      <c r="B5" s="83">
        <v>2</v>
      </c>
      <c r="C5" s="81" t="s">
        <v>88</v>
      </c>
      <c r="D5" s="81" t="s">
        <v>52</v>
      </c>
      <c r="E5" s="81" t="s">
        <v>53</v>
      </c>
      <c r="F5" s="81" t="s">
        <v>54</v>
      </c>
      <c r="G5" s="81"/>
      <c r="H5" s="83">
        <v>6</v>
      </c>
      <c r="I5" s="83"/>
    </row>
    <row r="6" spans="1:10" s="101" customFormat="1" ht="60.75" customHeight="1" x14ac:dyDescent="0.35">
      <c r="A6" s="82">
        <v>1</v>
      </c>
      <c r="B6" s="86" t="s">
        <v>126</v>
      </c>
      <c r="C6" s="371" t="s">
        <v>100</v>
      </c>
      <c r="D6" s="371" t="s">
        <v>176</v>
      </c>
      <c r="E6" s="371" t="s">
        <v>177</v>
      </c>
      <c r="F6" s="369" t="s">
        <v>113</v>
      </c>
      <c r="G6" s="354">
        <f>G7+G10</f>
        <v>-31</v>
      </c>
      <c r="H6" s="354">
        <f>H7+H10</f>
        <v>100.5</v>
      </c>
      <c r="I6" s="354">
        <f>I7+I10</f>
        <v>100.5</v>
      </c>
      <c r="J6" s="120"/>
    </row>
    <row r="7" spans="1:10" s="101" customFormat="1" ht="41.25" customHeight="1" x14ac:dyDescent="0.3">
      <c r="A7" s="82">
        <v>2</v>
      </c>
      <c r="B7" s="86" t="s">
        <v>194</v>
      </c>
      <c r="C7" s="371" t="s">
        <v>100</v>
      </c>
      <c r="D7" s="371" t="s">
        <v>125</v>
      </c>
      <c r="E7" s="371" t="s">
        <v>195</v>
      </c>
      <c r="F7" s="369" t="s">
        <v>113</v>
      </c>
      <c r="G7" s="354">
        <f>G8</f>
        <v>0</v>
      </c>
      <c r="H7" s="354">
        <f>H8</f>
        <v>0.5</v>
      </c>
      <c r="I7" s="354">
        <f>I8</f>
        <v>0.5</v>
      </c>
    </row>
    <row r="8" spans="1:10" s="101" customFormat="1" ht="102" customHeight="1" x14ac:dyDescent="0.3">
      <c r="A8" s="82">
        <v>3</v>
      </c>
      <c r="B8" s="86" t="s">
        <v>432</v>
      </c>
      <c r="C8" s="133" t="s">
        <v>100</v>
      </c>
      <c r="D8" s="133" t="s">
        <v>125</v>
      </c>
      <c r="E8" s="133" t="s">
        <v>360</v>
      </c>
      <c r="F8" s="84" t="s">
        <v>113</v>
      </c>
      <c r="G8" s="353">
        <v>0</v>
      </c>
      <c r="H8" s="353">
        <f>H9</f>
        <v>0.5</v>
      </c>
      <c r="I8" s="353">
        <f>I9</f>
        <v>0.5</v>
      </c>
    </row>
    <row r="9" spans="1:10" s="101" customFormat="1" ht="61.5" customHeight="1" x14ac:dyDescent="0.3">
      <c r="A9" s="82">
        <v>4</v>
      </c>
      <c r="B9" s="86" t="s">
        <v>95</v>
      </c>
      <c r="C9" s="133" t="s">
        <v>100</v>
      </c>
      <c r="D9" s="133" t="s">
        <v>125</v>
      </c>
      <c r="E9" s="133" t="s">
        <v>360</v>
      </c>
      <c r="F9" s="84" t="s">
        <v>94</v>
      </c>
      <c r="G9" s="323">
        <v>0</v>
      </c>
      <c r="H9" s="323">
        <v>0.5</v>
      </c>
      <c r="I9" s="353">
        <f t="shared" ref="I9" si="0">H9</f>
        <v>0.5</v>
      </c>
    </row>
    <row r="10" spans="1:10" s="101" customFormat="1" ht="40.5" customHeight="1" x14ac:dyDescent="0.3">
      <c r="A10" s="82">
        <v>5</v>
      </c>
      <c r="B10" s="86" t="s">
        <v>196</v>
      </c>
      <c r="C10" s="371" t="s">
        <v>100</v>
      </c>
      <c r="D10" s="371" t="s">
        <v>102</v>
      </c>
      <c r="E10" s="371" t="s">
        <v>197</v>
      </c>
      <c r="F10" s="369" t="s">
        <v>113</v>
      </c>
      <c r="G10" s="354">
        <f>G11+G12</f>
        <v>-31</v>
      </c>
      <c r="H10" s="354">
        <f>H11+H12</f>
        <v>100</v>
      </c>
      <c r="I10" s="354">
        <f>I11+I12</f>
        <v>100</v>
      </c>
    </row>
    <row r="11" spans="1:10" s="101" customFormat="1" ht="61.5" customHeight="1" x14ac:dyDescent="0.3">
      <c r="A11" s="82">
        <v>6</v>
      </c>
      <c r="B11" s="86" t="s">
        <v>95</v>
      </c>
      <c r="C11" s="133" t="s">
        <v>100</v>
      </c>
      <c r="D11" s="133" t="s">
        <v>102</v>
      </c>
      <c r="E11" s="133" t="s">
        <v>198</v>
      </c>
      <c r="F11" s="84" t="s">
        <v>94</v>
      </c>
      <c r="G11" s="323">
        <v>4</v>
      </c>
      <c r="H11" s="323">
        <v>5</v>
      </c>
      <c r="I11" s="353">
        <v>5</v>
      </c>
    </row>
    <row r="12" spans="1:10" s="101" customFormat="1" ht="31.95" customHeight="1" x14ac:dyDescent="0.3">
      <c r="A12" s="82">
        <v>7</v>
      </c>
      <c r="B12" s="86" t="s">
        <v>296</v>
      </c>
      <c r="C12" s="133" t="s">
        <v>100</v>
      </c>
      <c r="D12" s="133" t="s">
        <v>102</v>
      </c>
      <c r="E12" s="133" t="s">
        <v>198</v>
      </c>
      <c r="F12" s="84" t="s">
        <v>297</v>
      </c>
      <c r="G12" s="323">
        <v>-35</v>
      </c>
      <c r="H12" s="323">
        <v>95</v>
      </c>
      <c r="I12" s="353">
        <v>95</v>
      </c>
    </row>
    <row r="13" spans="1:10" s="101" customFormat="1" ht="60" customHeight="1" x14ac:dyDescent="0.3">
      <c r="A13" s="82">
        <v>8</v>
      </c>
      <c r="B13" s="86" t="s">
        <v>126</v>
      </c>
      <c r="C13" s="371" t="s">
        <v>93</v>
      </c>
      <c r="D13" s="371" t="s">
        <v>176</v>
      </c>
      <c r="E13" s="371" t="s">
        <v>177</v>
      </c>
      <c r="F13" s="369" t="s">
        <v>113</v>
      </c>
      <c r="G13" s="354">
        <f>G14+G18</f>
        <v>88.08</v>
      </c>
      <c r="H13" s="354">
        <f>H14+H18</f>
        <v>1223.8899999999999</v>
      </c>
      <c r="I13" s="354">
        <f>I14+I18</f>
        <v>1274.54</v>
      </c>
    </row>
    <row r="14" spans="1:10" s="100" customFormat="1" ht="40.5" customHeight="1" x14ac:dyDescent="0.3">
      <c r="A14" s="82">
        <v>9</v>
      </c>
      <c r="B14" s="86" t="s">
        <v>194</v>
      </c>
      <c r="C14" s="371" t="s">
        <v>93</v>
      </c>
      <c r="D14" s="371" t="s">
        <v>125</v>
      </c>
      <c r="E14" s="371" t="s">
        <v>195</v>
      </c>
      <c r="F14" s="369" t="s">
        <v>113</v>
      </c>
      <c r="G14" s="354">
        <f>G15</f>
        <v>88.08</v>
      </c>
      <c r="H14" s="354">
        <f>H15</f>
        <v>1223.79</v>
      </c>
      <c r="I14" s="354">
        <f>I15</f>
        <v>1274.44</v>
      </c>
    </row>
    <row r="15" spans="1:10" s="98" customFormat="1" ht="42" customHeight="1" x14ac:dyDescent="0.3">
      <c r="A15" s="82">
        <v>10</v>
      </c>
      <c r="B15" s="86" t="s">
        <v>199</v>
      </c>
      <c r="C15" s="371" t="s">
        <v>93</v>
      </c>
      <c r="D15" s="371" t="s">
        <v>125</v>
      </c>
      <c r="E15" s="371" t="s">
        <v>200</v>
      </c>
      <c r="F15" s="369" t="s">
        <v>113</v>
      </c>
      <c r="G15" s="354">
        <f>G16+G17</f>
        <v>88.08</v>
      </c>
      <c r="H15" s="354">
        <f>H16+H17</f>
        <v>1223.79</v>
      </c>
      <c r="I15" s="354">
        <f>I16+I17</f>
        <v>1274.44</v>
      </c>
    </row>
    <row r="16" spans="1:10" s="102" customFormat="1" ht="57" customHeight="1" x14ac:dyDescent="0.35">
      <c r="A16" s="82">
        <v>11</v>
      </c>
      <c r="B16" s="86" t="s">
        <v>95</v>
      </c>
      <c r="C16" s="133" t="s">
        <v>93</v>
      </c>
      <c r="D16" s="133" t="s">
        <v>125</v>
      </c>
      <c r="E16" s="133" t="s">
        <v>201</v>
      </c>
      <c r="F16" s="84" t="s">
        <v>94</v>
      </c>
      <c r="G16" s="323">
        <v>53.08</v>
      </c>
      <c r="H16" s="323">
        <v>1066.79</v>
      </c>
      <c r="I16" s="353">
        <v>1117.44</v>
      </c>
    </row>
    <row r="17" spans="1:9" s="101" customFormat="1" ht="31.2" customHeight="1" x14ac:dyDescent="0.3">
      <c r="A17" s="82">
        <v>12</v>
      </c>
      <c r="B17" s="86" t="s">
        <v>296</v>
      </c>
      <c r="C17" s="133" t="s">
        <v>93</v>
      </c>
      <c r="D17" s="133" t="s">
        <v>125</v>
      </c>
      <c r="E17" s="133" t="s">
        <v>201</v>
      </c>
      <c r="F17" s="84" t="s">
        <v>297</v>
      </c>
      <c r="G17" s="323">
        <v>35</v>
      </c>
      <c r="H17" s="323">
        <v>157</v>
      </c>
      <c r="I17" s="353">
        <v>157</v>
      </c>
    </row>
    <row r="18" spans="1:9" s="101" customFormat="1" ht="75" customHeight="1" x14ac:dyDescent="0.3">
      <c r="A18" s="82">
        <v>13</v>
      </c>
      <c r="B18" s="86" t="s">
        <v>363</v>
      </c>
      <c r="C18" s="371" t="s">
        <v>93</v>
      </c>
      <c r="D18" s="371" t="s">
        <v>362</v>
      </c>
      <c r="E18" s="371" t="s">
        <v>430</v>
      </c>
      <c r="F18" s="369" t="s">
        <v>176</v>
      </c>
      <c r="G18" s="324">
        <f>G19</f>
        <v>0</v>
      </c>
      <c r="H18" s="324">
        <v>0.1</v>
      </c>
      <c r="I18" s="354">
        <v>0.1</v>
      </c>
    </row>
    <row r="19" spans="1:9" s="101" customFormat="1" ht="31.95" customHeight="1" x14ac:dyDescent="0.3">
      <c r="A19" s="82">
        <v>14</v>
      </c>
      <c r="B19" s="86" t="s">
        <v>191</v>
      </c>
      <c r="C19" s="133" t="s">
        <v>93</v>
      </c>
      <c r="D19" s="133" t="s">
        <v>362</v>
      </c>
      <c r="E19" s="133" t="s">
        <v>430</v>
      </c>
      <c r="F19" s="84" t="s">
        <v>192</v>
      </c>
      <c r="G19" s="323">
        <v>0</v>
      </c>
      <c r="H19" s="323">
        <v>0.1</v>
      </c>
      <c r="I19" s="353">
        <v>0.1</v>
      </c>
    </row>
    <row r="20" spans="1:9" s="100" customFormat="1" ht="39.75" customHeight="1" x14ac:dyDescent="0.3">
      <c r="A20" s="82">
        <v>15</v>
      </c>
      <c r="B20" s="86" t="s">
        <v>126</v>
      </c>
      <c r="C20" s="369" t="s">
        <v>103</v>
      </c>
      <c r="D20" s="369" t="s">
        <v>176</v>
      </c>
      <c r="E20" s="372" t="s">
        <v>177</v>
      </c>
      <c r="F20" s="372" t="s">
        <v>113</v>
      </c>
      <c r="G20" s="354">
        <f>G21+G23</f>
        <v>0</v>
      </c>
      <c r="H20" s="354">
        <f>H21+H23</f>
        <v>10</v>
      </c>
      <c r="I20" s="354">
        <f>I21+I23</f>
        <v>10</v>
      </c>
    </row>
    <row r="21" spans="1:9" s="100" customFormat="1" ht="39.75" customHeight="1" x14ac:dyDescent="0.3">
      <c r="A21" s="82">
        <v>16</v>
      </c>
      <c r="B21" s="86" t="s">
        <v>418</v>
      </c>
      <c r="C21" s="369" t="s">
        <v>103</v>
      </c>
      <c r="D21" s="369" t="s">
        <v>90</v>
      </c>
      <c r="E21" s="371" t="s">
        <v>177</v>
      </c>
      <c r="F21" s="372" t="s">
        <v>113</v>
      </c>
      <c r="G21" s="354">
        <f>G22</f>
        <v>0</v>
      </c>
      <c r="H21" s="354">
        <f>H22</f>
        <v>0</v>
      </c>
      <c r="I21" s="354">
        <f>I22</f>
        <v>0</v>
      </c>
    </row>
    <row r="22" spans="1:9" s="100" customFormat="1" ht="65.400000000000006" customHeight="1" x14ac:dyDescent="0.3">
      <c r="A22" s="82">
        <v>18</v>
      </c>
      <c r="B22" s="86" t="s">
        <v>95</v>
      </c>
      <c r="C22" s="84" t="s">
        <v>103</v>
      </c>
      <c r="D22" s="84" t="s">
        <v>90</v>
      </c>
      <c r="E22" s="125" t="s">
        <v>368</v>
      </c>
      <c r="F22" s="125" t="s">
        <v>94</v>
      </c>
      <c r="G22" s="326">
        <v>0</v>
      </c>
      <c r="H22" s="329">
        <v>0</v>
      </c>
      <c r="I22" s="353">
        <v>0</v>
      </c>
    </row>
    <row r="23" spans="1:9" s="100" customFormat="1" ht="24.6" customHeight="1" x14ac:dyDescent="0.3">
      <c r="A23" s="82">
        <v>17</v>
      </c>
      <c r="B23" s="86" t="s">
        <v>202</v>
      </c>
      <c r="C23" s="369" t="s">
        <v>103</v>
      </c>
      <c r="D23" s="369" t="s">
        <v>100</v>
      </c>
      <c r="E23" s="372" t="s">
        <v>203</v>
      </c>
      <c r="F23" s="372" t="s">
        <v>113</v>
      </c>
      <c r="G23" s="354">
        <f>G24</f>
        <v>0</v>
      </c>
      <c r="H23" s="354">
        <f>H24</f>
        <v>10</v>
      </c>
      <c r="I23" s="354">
        <f>I24</f>
        <v>10</v>
      </c>
    </row>
    <row r="24" spans="1:9" s="100" customFormat="1" ht="65.400000000000006" customHeight="1" x14ac:dyDescent="0.3">
      <c r="A24" s="82">
        <v>18</v>
      </c>
      <c r="B24" s="86" t="s">
        <v>95</v>
      </c>
      <c r="C24" s="84" t="s">
        <v>103</v>
      </c>
      <c r="D24" s="84" t="s">
        <v>100</v>
      </c>
      <c r="E24" s="125" t="s">
        <v>204</v>
      </c>
      <c r="F24" s="125" t="s">
        <v>94</v>
      </c>
      <c r="G24" s="326">
        <v>0</v>
      </c>
      <c r="H24" s="329">
        <v>10</v>
      </c>
      <c r="I24" s="353">
        <v>10</v>
      </c>
    </row>
    <row r="25" spans="1:9" s="100" customFormat="1" ht="39" customHeight="1" x14ac:dyDescent="0.3">
      <c r="A25" s="82">
        <v>19</v>
      </c>
      <c r="B25" s="86" t="s">
        <v>126</v>
      </c>
      <c r="C25" s="369" t="s">
        <v>104</v>
      </c>
      <c r="D25" s="369" t="s">
        <v>89</v>
      </c>
      <c r="E25" s="372" t="s">
        <v>177</v>
      </c>
      <c r="F25" s="372" t="s">
        <v>113</v>
      </c>
      <c r="G25" s="354">
        <f t="shared" ref="G25:I27" si="1">G26</f>
        <v>0</v>
      </c>
      <c r="H25" s="354">
        <f t="shared" si="1"/>
        <v>10</v>
      </c>
      <c r="I25" s="354">
        <f t="shared" si="1"/>
        <v>10</v>
      </c>
    </row>
    <row r="26" spans="1:9" s="101" customFormat="1" ht="20.25" customHeight="1" x14ac:dyDescent="0.3">
      <c r="A26" s="82">
        <v>20</v>
      </c>
      <c r="B26" s="86" t="s">
        <v>205</v>
      </c>
      <c r="C26" s="84" t="s">
        <v>104</v>
      </c>
      <c r="D26" s="84" t="s">
        <v>89</v>
      </c>
      <c r="E26" s="125" t="s">
        <v>206</v>
      </c>
      <c r="F26" s="125" t="s">
        <v>113</v>
      </c>
      <c r="G26" s="353">
        <f t="shared" si="1"/>
        <v>0</v>
      </c>
      <c r="H26" s="353">
        <f t="shared" si="1"/>
        <v>10</v>
      </c>
      <c r="I26" s="353">
        <f t="shared" si="1"/>
        <v>10</v>
      </c>
    </row>
    <row r="27" spans="1:9" s="101" customFormat="1" ht="28.95" customHeight="1" x14ac:dyDescent="0.3">
      <c r="A27" s="82">
        <v>21</v>
      </c>
      <c r="B27" s="86" t="s">
        <v>207</v>
      </c>
      <c r="C27" s="84" t="s">
        <v>104</v>
      </c>
      <c r="D27" s="84" t="s">
        <v>89</v>
      </c>
      <c r="E27" s="125" t="s">
        <v>208</v>
      </c>
      <c r="F27" s="125" t="s">
        <v>113</v>
      </c>
      <c r="G27" s="353">
        <f t="shared" si="1"/>
        <v>0</v>
      </c>
      <c r="H27" s="353">
        <f t="shared" si="1"/>
        <v>10</v>
      </c>
      <c r="I27" s="353">
        <f t="shared" si="1"/>
        <v>10</v>
      </c>
    </row>
    <row r="28" spans="1:9" s="101" customFormat="1" ht="57" customHeight="1" x14ac:dyDescent="0.3">
      <c r="A28" s="82">
        <v>22</v>
      </c>
      <c r="B28" s="86" t="s">
        <v>95</v>
      </c>
      <c r="C28" s="84" t="s">
        <v>104</v>
      </c>
      <c r="D28" s="84" t="s">
        <v>89</v>
      </c>
      <c r="E28" s="125" t="s">
        <v>209</v>
      </c>
      <c r="F28" s="125" t="s">
        <v>94</v>
      </c>
      <c r="G28" s="325">
        <v>0</v>
      </c>
      <c r="H28" s="323">
        <v>10</v>
      </c>
      <c r="I28" s="353">
        <f t="shared" ref="I28:I38" si="2">H28</f>
        <v>10</v>
      </c>
    </row>
    <row r="29" spans="1:9" s="101" customFormat="1" ht="64.95" customHeight="1" x14ac:dyDescent="0.3">
      <c r="A29" s="82">
        <v>23</v>
      </c>
      <c r="B29" s="86" t="s">
        <v>126</v>
      </c>
      <c r="C29" s="369" t="s">
        <v>102</v>
      </c>
      <c r="D29" s="369" t="s">
        <v>89</v>
      </c>
      <c r="E29" s="372" t="s">
        <v>177</v>
      </c>
      <c r="F29" s="372" t="s">
        <v>113</v>
      </c>
      <c r="G29" s="354">
        <f t="shared" ref="G29:I31" si="3">G30</f>
        <v>4.1280000000000001</v>
      </c>
      <c r="H29" s="354">
        <f t="shared" si="3"/>
        <v>79.007999999999996</v>
      </c>
      <c r="I29" s="354">
        <f t="shared" si="3"/>
        <v>79.007999999999996</v>
      </c>
    </row>
    <row r="30" spans="1:9" ht="36" x14ac:dyDescent="0.25">
      <c r="A30" s="82">
        <v>24</v>
      </c>
      <c r="B30" s="86" t="s">
        <v>205</v>
      </c>
      <c r="C30" s="84" t="s">
        <v>102</v>
      </c>
      <c r="D30" s="84" t="s">
        <v>89</v>
      </c>
      <c r="E30" s="84" t="s">
        <v>206</v>
      </c>
      <c r="F30" s="84" t="s">
        <v>113</v>
      </c>
      <c r="G30" s="353">
        <f t="shared" si="3"/>
        <v>4.1280000000000001</v>
      </c>
      <c r="H30" s="353">
        <f t="shared" si="3"/>
        <v>79.007999999999996</v>
      </c>
      <c r="I30" s="353">
        <f t="shared" si="3"/>
        <v>79.007999999999996</v>
      </c>
    </row>
    <row r="31" spans="1:9" ht="43.2" customHeight="1" x14ac:dyDescent="0.25">
      <c r="A31" s="82">
        <v>25</v>
      </c>
      <c r="B31" s="86" t="s">
        <v>210</v>
      </c>
      <c r="C31" s="84" t="s">
        <v>102</v>
      </c>
      <c r="D31" s="84" t="s">
        <v>89</v>
      </c>
      <c r="E31" s="84" t="s">
        <v>211</v>
      </c>
      <c r="F31" s="84" t="s">
        <v>113</v>
      </c>
      <c r="G31" s="353">
        <f t="shared" si="3"/>
        <v>4.1280000000000001</v>
      </c>
      <c r="H31" s="353">
        <f t="shared" si="3"/>
        <v>79.007999999999996</v>
      </c>
      <c r="I31" s="353">
        <f t="shared" si="3"/>
        <v>79.007999999999996</v>
      </c>
    </row>
    <row r="32" spans="1:9" ht="54" x14ac:dyDescent="0.25">
      <c r="A32" s="82">
        <v>26</v>
      </c>
      <c r="B32" s="86" t="s">
        <v>106</v>
      </c>
      <c r="C32" s="84" t="s">
        <v>102</v>
      </c>
      <c r="D32" s="84" t="s">
        <v>89</v>
      </c>
      <c r="E32" s="84" t="s">
        <v>212</v>
      </c>
      <c r="F32" s="84" t="s">
        <v>213</v>
      </c>
      <c r="G32" s="323">
        <v>4.1280000000000001</v>
      </c>
      <c r="H32" s="323">
        <v>79.007999999999996</v>
      </c>
      <c r="I32" s="353">
        <f t="shared" si="2"/>
        <v>79.007999999999996</v>
      </c>
    </row>
    <row r="33" spans="1:9" ht="60.6" customHeight="1" x14ac:dyDescent="0.25">
      <c r="A33" s="82">
        <v>27</v>
      </c>
      <c r="B33" s="86" t="s">
        <v>126</v>
      </c>
      <c r="C33" s="369" t="s">
        <v>105</v>
      </c>
      <c r="D33" s="369" t="s">
        <v>103</v>
      </c>
      <c r="E33" s="369" t="s">
        <v>177</v>
      </c>
      <c r="F33" s="369" t="s">
        <v>113</v>
      </c>
      <c r="G33" s="354">
        <f t="shared" ref="G33:I34" si="4">G34</f>
        <v>0</v>
      </c>
      <c r="H33" s="354">
        <f t="shared" si="4"/>
        <v>116</v>
      </c>
      <c r="I33" s="354">
        <f t="shared" si="4"/>
        <v>116</v>
      </c>
    </row>
    <row r="34" spans="1:9" ht="36" x14ac:dyDescent="0.25">
      <c r="A34" s="82">
        <v>28</v>
      </c>
      <c r="B34" s="86" t="s">
        <v>205</v>
      </c>
      <c r="C34" s="84" t="s">
        <v>105</v>
      </c>
      <c r="D34" s="84" t="s">
        <v>103</v>
      </c>
      <c r="E34" s="84" t="s">
        <v>214</v>
      </c>
      <c r="F34" s="84" t="s">
        <v>113</v>
      </c>
      <c r="G34" s="353">
        <f t="shared" si="4"/>
        <v>0</v>
      </c>
      <c r="H34" s="353">
        <f t="shared" si="4"/>
        <v>116</v>
      </c>
      <c r="I34" s="353">
        <f t="shared" si="4"/>
        <v>116</v>
      </c>
    </row>
    <row r="35" spans="1:9" ht="38.25" customHeight="1" x14ac:dyDescent="0.25">
      <c r="A35" s="82">
        <v>29</v>
      </c>
      <c r="B35" s="86" t="s">
        <v>215</v>
      </c>
      <c r="C35" s="84" t="s">
        <v>105</v>
      </c>
      <c r="D35" s="84" t="s">
        <v>103</v>
      </c>
      <c r="E35" s="84" t="s">
        <v>216</v>
      </c>
      <c r="F35" s="84" t="s">
        <v>113</v>
      </c>
      <c r="G35" s="353">
        <f>G36+G37+G38</f>
        <v>0</v>
      </c>
      <c r="H35" s="353">
        <f>H36+H37+H38</f>
        <v>116</v>
      </c>
      <c r="I35" s="353">
        <f>I36+I37+I38</f>
        <v>116</v>
      </c>
    </row>
    <row r="36" spans="1:9" ht="54" x14ac:dyDescent="0.25">
      <c r="A36" s="82">
        <v>30</v>
      </c>
      <c r="B36" s="86" t="s">
        <v>95</v>
      </c>
      <c r="C36" s="84" t="s">
        <v>105</v>
      </c>
      <c r="D36" s="84" t="s">
        <v>103</v>
      </c>
      <c r="E36" s="84" t="s">
        <v>217</v>
      </c>
      <c r="F36" s="84" t="s">
        <v>94</v>
      </c>
      <c r="G36" s="323">
        <v>3</v>
      </c>
      <c r="H36" s="323">
        <v>5</v>
      </c>
      <c r="I36" s="353">
        <v>5</v>
      </c>
    </row>
    <row r="37" spans="1:9" ht="25.95" customHeight="1" x14ac:dyDescent="0.25">
      <c r="A37" s="82">
        <v>31</v>
      </c>
      <c r="B37" s="86" t="s">
        <v>296</v>
      </c>
      <c r="C37" s="84" t="s">
        <v>105</v>
      </c>
      <c r="D37" s="84" t="s">
        <v>103</v>
      </c>
      <c r="E37" s="84" t="s">
        <v>217</v>
      </c>
      <c r="F37" s="84" t="s">
        <v>297</v>
      </c>
      <c r="G37" s="323">
        <v>0</v>
      </c>
      <c r="H37" s="323">
        <v>104</v>
      </c>
      <c r="I37" s="353">
        <v>104</v>
      </c>
    </row>
    <row r="38" spans="1:9" ht="36" x14ac:dyDescent="0.25">
      <c r="A38" s="82">
        <v>32</v>
      </c>
      <c r="B38" s="86" t="s">
        <v>96</v>
      </c>
      <c r="C38" s="84" t="s">
        <v>105</v>
      </c>
      <c r="D38" s="84" t="s">
        <v>103</v>
      </c>
      <c r="E38" s="84" t="s">
        <v>218</v>
      </c>
      <c r="F38" s="84" t="s">
        <v>98</v>
      </c>
      <c r="G38" s="323">
        <v>-3</v>
      </c>
      <c r="H38" s="323">
        <v>7</v>
      </c>
      <c r="I38" s="353">
        <f t="shared" si="2"/>
        <v>7</v>
      </c>
    </row>
    <row r="39" spans="1:9" ht="18" x14ac:dyDescent="0.25">
      <c r="A39" s="82"/>
      <c r="B39" s="407" t="s">
        <v>37</v>
      </c>
      <c r="C39" s="407"/>
      <c r="D39" s="407"/>
      <c r="E39" s="407"/>
      <c r="F39" s="407"/>
      <c r="G39" s="323">
        <f>G6+G13+G20+G25+G29+G33</f>
        <v>61.207999999999998</v>
      </c>
      <c r="H39" s="323">
        <f>H6+H13+H20+H25+H29+H33</f>
        <v>1539.3979999999999</v>
      </c>
      <c r="I39" s="323">
        <f>I6+I13+I20+I25+I29+I33</f>
        <v>1590.048</v>
      </c>
    </row>
  </sheetData>
  <mergeCells count="4">
    <mergeCell ref="F1:I1"/>
    <mergeCell ref="A2:H2"/>
    <mergeCell ref="F3:H3"/>
    <mergeCell ref="B39:F39"/>
  </mergeCells>
  <printOptions gridLines="1"/>
  <pageMargins left="1.3385826771653544" right="0.35433070866141736" top="0.19685039370078741" bottom="0.19685039370078741" header="0.31496062992125984" footer="0.11811023622047245"/>
  <pageSetup paperSize="9" scale="48"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60" workbookViewId="0">
      <selection activeCell="L1" sqref="L1:O1"/>
    </sheetView>
  </sheetViews>
  <sheetFormatPr defaultRowHeight="13.2" x14ac:dyDescent="0.25"/>
  <cols>
    <col min="1" max="1" width="21" customWidth="1"/>
    <col min="2" max="2" width="35" customWidth="1"/>
    <col min="3" max="3" width="37.44140625" customWidth="1"/>
    <col min="4" max="4" width="13.6640625" customWidth="1"/>
    <col min="5" max="5" width="16.109375" customWidth="1"/>
    <col min="6" max="6" width="13" customWidth="1"/>
    <col min="7" max="7" width="13.44140625" customWidth="1"/>
    <col min="8" max="8" width="16.109375" customWidth="1"/>
    <col min="9" max="9" width="11.5546875" customWidth="1"/>
    <col min="10" max="10" width="15.109375" customWidth="1"/>
    <col min="11" max="11" width="16.44140625" customWidth="1"/>
    <col min="12" max="12" width="13.5546875" customWidth="1"/>
    <col min="13" max="13" width="15.5546875" customWidth="1"/>
    <col min="14" max="14" width="15.88671875" customWidth="1"/>
    <col min="15" max="15" width="16.88671875" customWidth="1"/>
  </cols>
  <sheetData>
    <row r="1" spans="1:15" ht="103.5" customHeight="1" x14ac:dyDescent="0.3">
      <c r="A1" s="421"/>
      <c r="B1" s="421"/>
      <c r="C1" s="421"/>
      <c r="D1" s="167"/>
      <c r="E1" s="167"/>
      <c r="F1" s="167"/>
      <c r="G1" s="167"/>
      <c r="H1" s="168"/>
      <c r="I1" s="168"/>
      <c r="J1" s="168"/>
      <c r="K1" s="168"/>
      <c r="L1" s="406" t="s">
        <v>463</v>
      </c>
      <c r="M1" s="406"/>
      <c r="N1" s="406"/>
      <c r="O1" s="406"/>
    </row>
    <row r="2" spans="1:15" ht="39.75" customHeight="1" x14ac:dyDescent="0.25">
      <c r="A2" s="422" t="s">
        <v>466</v>
      </c>
      <c r="B2" s="422"/>
      <c r="C2" s="422"/>
      <c r="D2" s="422"/>
      <c r="E2" s="422"/>
      <c r="F2" s="422"/>
      <c r="G2" s="422"/>
      <c r="H2" s="422"/>
      <c r="I2" s="422"/>
      <c r="J2" s="422"/>
      <c r="K2" s="422"/>
      <c r="L2" s="422"/>
      <c r="M2" s="422"/>
      <c r="N2" s="422"/>
      <c r="O2" s="422"/>
    </row>
    <row r="3" spans="1:15" ht="18" x14ac:dyDescent="0.35">
      <c r="A3" s="169"/>
      <c r="B3" s="169"/>
      <c r="C3" s="169"/>
      <c r="D3" s="170"/>
      <c r="E3" s="170"/>
      <c r="F3" s="170"/>
      <c r="G3" s="170"/>
      <c r="H3" s="171"/>
      <c r="I3" s="171"/>
      <c r="J3" s="171"/>
      <c r="K3" s="171"/>
      <c r="L3" s="170"/>
      <c r="M3" s="423" t="s">
        <v>78</v>
      </c>
      <c r="N3" s="423"/>
      <c r="O3" s="423"/>
    </row>
    <row r="4" spans="1:15" ht="17.399999999999999" x14ac:dyDescent="0.25">
      <c r="A4" s="424" t="s">
        <v>229</v>
      </c>
      <c r="B4" s="424" t="s">
        <v>230</v>
      </c>
      <c r="C4" s="429" t="s">
        <v>231</v>
      </c>
      <c r="D4" s="430" t="s">
        <v>467</v>
      </c>
      <c r="E4" s="431"/>
      <c r="F4" s="431"/>
      <c r="G4" s="432"/>
      <c r="H4" s="418" t="s">
        <v>428</v>
      </c>
      <c r="I4" s="419"/>
      <c r="J4" s="419"/>
      <c r="K4" s="420"/>
      <c r="L4" s="418" t="s">
        <v>468</v>
      </c>
      <c r="M4" s="419"/>
      <c r="N4" s="419"/>
      <c r="O4" s="420"/>
    </row>
    <row r="5" spans="1:15" ht="17.399999999999999" x14ac:dyDescent="0.25">
      <c r="A5" s="425"/>
      <c r="B5" s="427"/>
      <c r="C5" s="429"/>
      <c r="D5" s="433" t="s">
        <v>232</v>
      </c>
      <c r="E5" s="430" t="s">
        <v>233</v>
      </c>
      <c r="F5" s="431"/>
      <c r="G5" s="432"/>
      <c r="H5" s="435" t="s">
        <v>232</v>
      </c>
      <c r="I5" s="418" t="s">
        <v>233</v>
      </c>
      <c r="J5" s="419"/>
      <c r="K5" s="420"/>
      <c r="L5" s="435" t="s">
        <v>232</v>
      </c>
      <c r="M5" s="418" t="s">
        <v>233</v>
      </c>
      <c r="N5" s="419"/>
      <c r="O5" s="420"/>
    </row>
    <row r="6" spans="1:15" ht="69.599999999999994" x14ac:dyDescent="0.25">
      <c r="A6" s="426"/>
      <c r="B6" s="428"/>
      <c r="C6" s="429"/>
      <c r="D6" s="434"/>
      <c r="E6" s="172" t="s">
        <v>234</v>
      </c>
      <c r="F6" s="172" t="s">
        <v>235</v>
      </c>
      <c r="G6" s="173" t="s">
        <v>236</v>
      </c>
      <c r="H6" s="436"/>
      <c r="I6" s="173" t="s">
        <v>234</v>
      </c>
      <c r="J6" s="173" t="s">
        <v>235</v>
      </c>
      <c r="K6" s="173" t="s">
        <v>236</v>
      </c>
      <c r="L6" s="436"/>
      <c r="M6" s="173" t="s">
        <v>234</v>
      </c>
      <c r="N6" s="173" t="s">
        <v>235</v>
      </c>
      <c r="O6" s="173" t="s">
        <v>236</v>
      </c>
    </row>
    <row r="7" spans="1:15" ht="234" x14ac:dyDescent="0.25">
      <c r="A7" s="174" t="s">
        <v>237</v>
      </c>
      <c r="B7" s="302" t="s">
        <v>245</v>
      </c>
      <c r="C7" s="303" t="s">
        <v>246</v>
      </c>
      <c r="D7" s="356">
        <v>79.007999999999996</v>
      </c>
      <c r="E7" s="304">
        <v>0</v>
      </c>
      <c r="F7" s="304">
        <v>0</v>
      </c>
      <c r="G7" s="355">
        <v>79.007999999999996</v>
      </c>
      <c r="H7" s="357">
        <v>79.007999999999996</v>
      </c>
      <c r="I7" s="305">
        <v>0</v>
      </c>
      <c r="J7" s="305">
        <v>0</v>
      </c>
      <c r="K7" s="359">
        <v>79.007999999999996</v>
      </c>
      <c r="L7" s="357">
        <v>79.007999999999996</v>
      </c>
      <c r="M7" s="305">
        <v>0</v>
      </c>
      <c r="N7" s="305">
        <v>0</v>
      </c>
      <c r="O7" s="358">
        <v>79.007999999999996</v>
      </c>
    </row>
    <row r="8" spans="1:15" ht="18" x14ac:dyDescent="0.3">
      <c r="A8" s="175" t="s">
        <v>232</v>
      </c>
      <c r="B8" s="176"/>
      <c r="C8" s="177"/>
      <c r="D8" s="360">
        <f>D7</f>
        <v>79.007999999999996</v>
      </c>
      <c r="E8" s="360">
        <f t="shared" ref="E8:O8" si="0">E7</f>
        <v>0</v>
      </c>
      <c r="F8" s="360">
        <f t="shared" si="0"/>
        <v>0</v>
      </c>
      <c r="G8" s="360">
        <f t="shared" si="0"/>
        <v>79.007999999999996</v>
      </c>
      <c r="H8" s="360">
        <f t="shared" si="0"/>
        <v>79.007999999999996</v>
      </c>
      <c r="I8" s="360">
        <f t="shared" si="0"/>
        <v>0</v>
      </c>
      <c r="J8" s="360">
        <f t="shared" si="0"/>
        <v>0</v>
      </c>
      <c r="K8" s="360">
        <f t="shared" si="0"/>
        <v>79.007999999999996</v>
      </c>
      <c r="L8" s="360">
        <f t="shared" si="0"/>
        <v>79.007999999999996</v>
      </c>
      <c r="M8" s="360">
        <f t="shared" si="0"/>
        <v>0</v>
      </c>
      <c r="N8" s="360">
        <f t="shared" si="0"/>
        <v>0</v>
      </c>
      <c r="O8" s="360">
        <f t="shared" si="0"/>
        <v>79.007999999999996</v>
      </c>
    </row>
  </sheetData>
  <mergeCells count="16">
    <mergeCell ref="M5:O5"/>
    <mergeCell ref="A1:C1"/>
    <mergeCell ref="L1:O1"/>
    <mergeCell ref="A2:O2"/>
    <mergeCell ref="M3:O3"/>
    <mergeCell ref="A4:A6"/>
    <mergeCell ref="B4:B6"/>
    <mergeCell ref="C4:C6"/>
    <mergeCell ref="D4:G4"/>
    <mergeCell ref="H4:K4"/>
    <mergeCell ref="L4:O4"/>
    <mergeCell ref="D5:D6"/>
    <mergeCell ref="E5:G5"/>
    <mergeCell ref="H5:H6"/>
    <mergeCell ref="I5:K5"/>
    <mergeCell ref="L5:L6"/>
  </mergeCells>
  <pageMargins left="0.7" right="0.7" top="0.75" bottom="0.75" header="0.3" footer="0.3"/>
  <pageSetup paperSize="9"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topLeftCell="A40" zoomScale="55" zoomScaleNormal="100" zoomScaleSheetLayoutView="55" zoomScalePageLayoutView="60" workbookViewId="0">
      <selection activeCell="I33" sqref="I33"/>
    </sheetView>
  </sheetViews>
  <sheetFormatPr defaultRowHeight="13.2" x14ac:dyDescent="0.25"/>
  <cols>
    <col min="1" max="1" width="15.88671875" customWidth="1"/>
    <col min="2" max="2" width="49.5546875" customWidth="1"/>
    <col min="3" max="3" width="87.33203125" customWidth="1"/>
    <col min="4" max="4" width="36.44140625" customWidth="1"/>
    <col min="5" max="5" width="29.5546875" customWidth="1"/>
    <col min="6" max="6" width="26.88671875" customWidth="1"/>
    <col min="7" max="7" width="25.33203125" customWidth="1"/>
    <col min="8" max="8" width="23.109375" customWidth="1"/>
    <col min="9" max="9" width="25.33203125" customWidth="1"/>
  </cols>
  <sheetData>
    <row r="1" spans="1:10" ht="177.75" customHeight="1" x14ac:dyDescent="0.5">
      <c r="A1" s="184"/>
      <c r="B1" s="185"/>
      <c r="C1" s="186"/>
      <c r="D1" s="186"/>
      <c r="E1" s="186"/>
      <c r="F1" s="437" t="s">
        <v>464</v>
      </c>
      <c r="G1" s="437"/>
      <c r="H1" s="437"/>
      <c r="I1" s="437"/>
      <c r="J1" s="187"/>
    </row>
    <row r="2" spans="1:10" ht="39" customHeight="1" x14ac:dyDescent="0.45">
      <c r="A2" s="188"/>
      <c r="B2" s="452" t="s">
        <v>469</v>
      </c>
      <c r="C2" s="452"/>
      <c r="D2" s="452"/>
      <c r="E2" s="452"/>
      <c r="F2" s="452"/>
      <c r="G2" s="452"/>
      <c r="H2" s="452"/>
      <c r="I2" s="452"/>
      <c r="J2" s="187"/>
    </row>
    <row r="3" spans="1:10" ht="28.8" x14ac:dyDescent="0.45">
      <c r="A3" s="189"/>
      <c r="B3" s="190"/>
      <c r="C3" s="191"/>
      <c r="D3" s="192"/>
      <c r="E3" s="193"/>
      <c r="F3" s="194"/>
      <c r="G3" s="194"/>
      <c r="H3" s="194"/>
      <c r="I3" s="195"/>
      <c r="J3" s="187"/>
    </row>
    <row r="4" spans="1:10" ht="32.25" customHeight="1" x14ac:dyDescent="0.45">
      <c r="A4" s="453" t="s">
        <v>238</v>
      </c>
      <c r="B4" s="453"/>
      <c r="C4" s="196" t="s">
        <v>251</v>
      </c>
      <c r="D4" s="197"/>
      <c r="E4" s="198"/>
      <c r="F4" s="198"/>
      <c r="G4" s="199"/>
      <c r="H4" s="198"/>
      <c r="I4" s="198"/>
      <c r="J4" s="187"/>
    </row>
    <row r="5" spans="1:10" ht="28.2" x14ac:dyDescent="0.45">
      <c r="A5" s="200"/>
      <c r="B5" s="201"/>
      <c r="C5" s="201"/>
      <c r="D5" s="202"/>
      <c r="E5" s="198"/>
      <c r="F5" s="203"/>
      <c r="G5" s="204"/>
      <c r="H5" s="204"/>
      <c r="I5" s="204"/>
      <c r="J5" s="187"/>
    </row>
    <row r="6" spans="1:10" ht="27.6" x14ac:dyDescent="0.45">
      <c r="A6" s="454" t="s">
        <v>239</v>
      </c>
      <c r="B6" s="454"/>
      <c r="C6" s="454"/>
      <c r="D6" s="454" t="s">
        <v>287</v>
      </c>
      <c r="E6" s="454" t="s">
        <v>292</v>
      </c>
      <c r="F6" s="454" t="s">
        <v>489</v>
      </c>
      <c r="G6" s="448" t="s">
        <v>288</v>
      </c>
      <c r="H6" s="448"/>
      <c r="I6" s="448"/>
      <c r="J6" s="187"/>
    </row>
    <row r="7" spans="1:10" ht="27.75" customHeight="1" x14ac:dyDescent="0.45">
      <c r="A7" s="454"/>
      <c r="B7" s="454"/>
      <c r="C7" s="454"/>
      <c r="D7" s="454"/>
      <c r="E7" s="454"/>
      <c r="F7" s="454"/>
      <c r="G7" s="448"/>
      <c r="H7" s="448"/>
      <c r="I7" s="448"/>
      <c r="J7" s="187"/>
    </row>
    <row r="8" spans="1:10" ht="27.6" x14ac:dyDescent="0.45">
      <c r="A8" s="448" t="s">
        <v>252</v>
      </c>
      <c r="B8" s="455"/>
      <c r="C8" s="456" t="s">
        <v>240</v>
      </c>
      <c r="D8" s="454"/>
      <c r="E8" s="454"/>
      <c r="F8" s="454"/>
      <c r="G8" s="445" t="s">
        <v>307</v>
      </c>
      <c r="H8" s="445" t="s">
        <v>429</v>
      </c>
      <c r="I8" s="445" t="s">
        <v>470</v>
      </c>
      <c r="J8" s="187"/>
    </row>
    <row r="9" spans="1:10" ht="333.6" customHeight="1" x14ac:dyDescent="0.45">
      <c r="A9" s="448"/>
      <c r="B9" s="455"/>
      <c r="C9" s="454"/>
      <c r="D9" s="454"/>
      <c r="E9" s="454"/>
      <c r="F9" s="454"/>
      <c r="G9" s="446"/>
      <c r="H9" s="447"/>
      <c r="I9" s="447"/>
      <c r="J9" s="187"/>
    </row>
    <row r="10" spans="1:10" ht="28.2" x14ac:dyDescent="0.45">
      <c r="A10" s="448">
        <v>1</v>
      </c>
      <c r="B10" s="448"/>
      <c r="C10" s="205">
        <v>2</v>
      </c>
      <c r="D10" s="206">
        <v>3</v>
      </c>
      <c r="E10" s="207">
        <v>4</v>
      </c>
      <c r="F10" s="207">
        <v>5</v>
      </c>
      <c r="G10" s="207">
        <v>6</v>
      </c>
      <c r="H10" s="207">
        <v>7</v>
      </c>
      <c r="I10" s="207">
        <v>8</v>
      </c>
      <c r="J10" s="187"/>
    </row>
    <row r="11" spans="1:10" ht="65.25" customHeight="1" x14ac:dyDescent="0.45">
      <c r="A11" s="208" t="s">
        <v>113</v>
      </c>
      <c r="B11" s="209" t="s">
        <v>20</v>
      </c>
      <c r="C11" s="210" t="s">
        <v>21</v>
      </c>
      <c r="D11" s="211"/>
      <c r="E11" s="347">
        <f>E12+E22+E24+E25</f>
        <v>1735.51</v>
      </c>
      <c r="F11" s="347">
        <f>F12+F22+F24+F25</f>
        <v>1621.2453600000001</v>
      </c>
      <c r="G11" s="347">
        <f t="shared" ref="G11:I11" si="0">G12+G22+G24+G25</f>
        <v>1707</v>
      </c>
      <c r="H11" s="347">
        <f t="shared" si="0"/>
        <v>1807</v>
      </c>
      <c r="I11" s="347">
        <f t="shared" si="0"/>
        <v>1912</v>
      </c>
      <c r="J11" s="187"/>
    </row>
    <row r="12" spans="1:10" ht="44.25" customHeight="1" x14ac:dyDescent="0.45">
      <c r="A12" s="212"/>
      <c r="B12" s="213"/>
      <c r="C12" s="214" t="s">
        <v>22</v>
      </c>
      <c r="D12" s="215"/>
      <c r="E12" s="347">
        <f>E13+E16+E19</f>
        <v>1727</v>
      </c>
      <c r="F12" s="347">
        <f>F13+F16+F19</f>
        <v>1612.7353600000001</v>
      </c>
      <c r="G12" s="347">
        <f>G13+G16+G19</f>
        <v>1705</v>
      </c>
      <c r="H12" s="347">
        <f>H13+H16+H19</f>
        <v>1805</v>
      </c>
      <c r="I12" s="347">
        <f>I13+I16+I19</f>
        <v>1910</v>
      </c>
      <c r="J12" s="187"/>
    </row>
    <row r="13" spans="1:10" ht="60.75" customHeight="1" x14ac:dyDescent="0.45">
      <c r="A13" s="216">
        <v>182</v>
      </c>
      <c r="B13" s="217" t="s">
        <v>253</v>
      </c>
      <c r="C13" s="218" t="s">
        <v>24</v>
      </c>
      <c r="D13" s="219"/>
      <c r="E13" s="345">
        <f>E14+E15</f>
        <v>880</v>
      </c>
      <c r="F13" s="345">
        <f>F14+F15</f>
        <v>853.05861000000004</v>
      </c>
      <c r="G13" s="345">
        <f>G14+G15</f>
        <v>900</v>
      </c>
      <c r="H13" s="345">
        <f>H14+H15</f>
        <v>970</v>
      </c>
      <c r="I13" s="345">
        <f>I14+I15</f>
        <v>1045</v>
      </c>
      <c r="J13" s="187"/>
    </row>
    <row r="14" spans="1:10" ht="195" customHeight="1" x14ac:dyDescent="0.45">
      <c r="A14" s="220">
        <v>182</v>
      </c>
      <c r="B14" s="221" t="s">
        <v>254</v>
      </c>
      <c r="C14" s="222" t="s">
        <v>255</v>
      </c>
      <c r="D14" s="223" t="s">
        <v>256</v>
      </c>
      <c r="E14" s="344">
        <v>880</v>
      </c>
      <c r="F14" s="344">
        <v>853.05861000000004</v>
      </c>
      <c r="G14" s="344">
        <v>900</v>
      </c>
      <c r="H14" s="344">
        <v>970</v>
      </c>
      <c r="I14" s="344">
        <v>1045</v>
      </c>
      <c r="J14" s="187"/>
    </row>
    <row r="15" spans="1:10" ht="171.75" hidden="1" customHeight="1" x14ac:dyDescent="0.45">
      <c r="A15" s="220">
        <v>182</v>
      </c>
      <c r="B15" s="221" t="s">
        <v>257</v>
      </c>
      <c r="C15" s="222" t="s">
        <v>258</v>
      </c>
      <c r="D15" s="223" t="s">
        <v>256</v>
      </c>
      <c r="E15" s="344">
        <v>0</v>
      </c>
      <c r="F15" s="344">
        <v>0</v>
      </c>
      <c r="G15" s="344">
        <v>0</v>
      </c>
      <c r="H15" s="344">
        <v>0</v>
      </c>
      <c r="I15" s="344">
        <v>0</v>
      </c>
      <c r="J15" s="187"/>
    </row>
    <row r="16" spans="1:10" ht="37.5" customHeight="1" x14ac:dyDescent="0.45">
      <c r="A16" s="229" t="s">
        <v>113</v>
      </c>
      <c r="B16" s="217" t="s">
        <v>260</v>
      </c>
      <c r="C16" s="218" t="s">
        <v>261</v>
      </c>
      <c r="D16" s="219"/>
      <c r="E16" s="345">
        <f>E17+E18</f>
        <v>87</v>
      </c>
      <c r="F16" s="345">
        <f>F17+F18</f>
        <v>66.875699999999995</v>
      </c>
      <c r="G16" s="345">
        <f>G17+G18</f>
        <v>90</v>
      </c>
      <c r="H16" s="345">
        <f>H17+H18</f>
        <v>95</v>
      </c>
      <c r="I16" s="345">
        <f>I17+I18</f>
        <v>100</v>
      </c>
      <c r="J16" s="187"/>
    </row>
    <row r="17" spans="1:10" ht="186.75" customHeight="1" x14ac:dyDescent="0.45">
      <c r="A17" s="220">
        <v>182</v>
      </c>
      <c r="B17" s="221" t="s">
        <v>262</v>
      </c>
      <c r="C17" s="222" t="s">
        <v>263</v>
      </c>
      <c r="D17" s="223" t="s">
        <v>256</v>
      </c>
      <c r="E17" s="344">
        <v>87</v>
      </c>
      <c r="F17" s="344">
        <v>66.875699999999995</v>
      </c>
      <c r="G17" s="344">
        <v>90</v>
      </c>
      <c r="H17" s="344">
        <v>95</v>
      </c>
      <c r="I17" s="344">
        <v>100</v>
      </c>
      <c r="J17" s="187"/>
    </row>
    <row r="18" spans="1:10" ht="160.94999999999999" hidden="1" customHeight="1" x14ac:dyDescent="0.45">
      <c r="A18" s="220">
        <v>182</v>
      </c>
      <c r="B18" s="221" t="s">
        <v>264</v>
      </c>
      <c r="C18" s="222" t="s">
        <v>265</v>
      </c>
      <c r="D18" s="223" t="s">
        <v>256</v>
      </c>
      <c r="E18" s="344">
        <v>0</v>
      </c>
      <c r="F18" s="344">
        <v>0</v>
      </c>
      <c r="G18" s="344">
        <v>0</v>
      </c>
      <c r="H18" s="344">
        <v>0</v>
      </c>
      <c r="I18" s="344">
        <v>0</v>
      </c>
      <c r="J18" s="187"/>
    </row>
    <row r="19" spans="1:10" ht="31.5" customHeight="1" x14ac:dyDescent="0.45">
      <c r="A19" s="230" t="s">
        <v>113</v>
      </c>
      <c r="B19" s="231" t="s">
        <v>167</v>
      </c>
      <c r="C19" s="232" t="s">
        <v>162</v>
      </c>
      <c r="D19" s="233"/>
      <c r="E19" s="348">
        <f>E20+E21</f>
        <v>760</v>
      </c>
      <c r="F19" s="348">
        <f>F20+F21</f>
        <v>692.80105000000003</v>
      </c>
      <c r="G19" s="348">
        <f>G20+G21</f>
        <v>715</v>
      </c>
      <c r="H19" s="348">
        <f>H20+H21</f>
        <v>740</v>
      </c>
      <c r="I19" s="348">
        <f>I20+I21</f>
        <v>765</v>
      </c>
      <c r="J19" s="187"/>
    </row>
    <row r="20" spans="1:10" ht="175.5" customHeight="1" x14ac:dyDescent="0.45">
      <c r="A20" s="234" t="s">
        <v>259</v>
      </c>
      <c r="B20" s="221" t="s">
        <v>266</v>
      </c>
      <c r="C20" s="222" t="s">
        <v>267</v>
      </c>
      <c r="D20" s="223" t="s">
        <v>256</v>
      </c>
      <c r="E20" s="344">
        <v>580</v>
      </c>
      <c r="F20" s="344">
        <v>560.70691999999997</v>
      </c>
      <c r="G20" s="344">
        <v>525</v>
      </c>
      <c r="H20" s="344">
        <v>540</v>
      </c>
      <c r="I20" s="344">
        <v>555</v>
      </c>
      <c r="J20" s="187"/>
    </row>
    <row r="21" spans="1:10" s="311" customFormat="1" ht="184.5" customHeight="1" x14ac:dyDescent="0.45">
      <c r="A21" s="220">
        <v>182</v>
      </c>
      <c r="B21" s="221" t="s">
        <v>268</v>
      </c>
      <c r="C21" s="222" t="s">
        <v>269</v>
      </c>
      <c r="D21" s="376" t="s">
        <v>256</v>
      </c>
      <c r="E21" s="344">
        <v>180</v>
      </c>
      <c r="F21" s="344">
        <v>132.09413000000001</v>
      </c>
      <c r="G21" s="344">
        <v>190</v>
      </c>
      <c r="H21" s="344">
        <v>200</v>
      </c>
      <c r="I21" s="344">
        <v>210</v>
      </c>
      <c r="J21" s="187"/>
    </row>
    <row r="22" spans="1:10" ht="40.5" customHeight="1" x14ac:dyDescent="0.45">
      <c r="A22" s="216">
        <v>801</v>
      </c>
      <c r="B22" s="217" t="s">
        <v>27</v>
      </c>
      <c r="C22" s="224" t="s">
        <v>28</v>
      </c>
      <c r="D22" s="225"/>
      <c r="E22" s="345">
        <f>E23</f>
        <v>3.41</v>
      </c>
      <c r="F22" s="345">
        <f>F23</f>
        <v>3.41</v>
      </c>
      <c r="G22" s="345">
        <f>G23</f>
        <v>2</v>
      </c>
      <c r="H22" s="345">
        <f>H23</f>
        <v>2</v>
      </c>
      <c r="I22" s="345">
        <f>I23</f>
        <v>2</v>
      </c>
      <c r="J22" s="187"/>
    </row>
    <row r="23" spans="1:10" ht="124.5" customHeight="1" x14ac:dyDescent="0.45">
      <c r="A23" s="226" t="s">
        <v>107</v>
      </c>
      <c r="B23" s="227" t="s">
        <v>289</v>
      </c>
      <c r="C23" s="228" t="s">
        <v>290</v>
      </c>
      <c r="D23" s="377" t="s">
        <v>483</v>
      </c>
      <c r="E23" s="346">
        <v>3.41</v>
      </c>
      <c r="F23" s="346">
        <v>3.41</v>
      </c>
      <c r="G23" s="346">
        <v>2</v>
      </c>
      <c r="H23" s="346">
        <v>2</v>
      </c>
      <c r="I23" s="346">
        <v>2</v>
      </c>
      <c r="J23" s="187"/>
    </row>
    <row r="24" spans="1:10" s="379" customFormat="1" ht="184.5" customHeight="1" x14ac:dyDescent="0.45">
      <c r="A24" s="220">
        <v>906</v>
      </c>
      <c r="B24" s="221" t="s">
        <v>486</v>
      </c>
      <c r="C24" s="243" t="s">
        <v>482</v>
      </c>
      <c r="D24" s="377" t="s">
        <v>276</v>
      </c>
      <c r="E24" s="344">
        <v>5.0999999999999996</v>
      </c>
      <c r="F24" s="344">
        <v>5.0999999999999996</v>
      </c>
      <c r="G24" s="344">
        <v>0</v>
      </c>
      <c r="H24" s="344">
        <v>0</v>
      </c>
      <c r="I24" s="344">
        <v>0</v>
      </c>
      <c r="J24" s="378"/>
    </row>
    <row r="25" spans="1:10" s="379" customFormat="1" ht="184.5" customHeight="1" x14ac:dyDescent="0.45">
      <c r="A25" s="220">
        <v>801</v>
      </c>
      <c r="B25" s="221" t="s">
        <v>484</v>
      </c>
      <c r="C25" s="222" t="s">
        <v>485</v>
      </c>
      <c r="D25" s="377" t="s">
        <v>483</v>
      </c>
      <c r="E25" s="344">
        <v>0</v>
      </c>
      <c r="F25" s="344">
        <v>0</v>
      </c>
      <c r="G25" s="344">
        <v>0</v>
      </c>
      <c r="H25" s="344">
        <v>0</v>
      </c>
      <c r="I25" s="344">
        <v>0</v>
      </c>
      <c r="J25" s="378"/>
    </row>
    <row r="26" spans="1:10" s="311" customFormat="1" ht="44.25" customHeight="1" x14ac:dyDescent="0.45">
      <c r="A26" s="212"/>
      <c r="B26" s="213"/>
      <c r="C26" s="214" t="s">
        <v>270</v>
      </c>
      <c r="D26" s="215"/>
      <c r="E26" s="347">
        <f>E25+E24+E22</f>
        <v>8.51</v>
      </c>
      <c r="F26" s="347">
        <f>F25+F24+F22</f>
        <v>8.51</v>
      </c>
      <c r="G26" s="347">
        <f t="shared" ref="G26:I26" si="1">G25+G24+G22</f>
        <v>2</v>
      </c>
      <c r="H26" s="347">
        <f t="shared" si="1"/>
        <v>2</v>
      </c>
      <c r="I26" s="347">
        <f t="shared" si="1"/>
        <v>2</v>
      </c>
      <c r="J26" s="187"/>
    </row>
    <row r="27" spans="1:10" s="311" customFormat="1" ht="61.2" customHeight="1" x14ac:dyDescent="0.45">
      <c r="A27" s="212"/>
      <c r="B27" s="213"/>
      <c r="C27" s="214" t="s">
        <v>271</v>
      </c>
      <c r="D27" s="215"/>
      <c r="E27" s="347">
        <f>E26-E25</f>
        <v>8.51</v>
      </c>
      <c r="F27" s="347">
        <f>F26-F25</f>
        <v>8.51</v>
      </c>
      <c r="G27" s="347">
        <f>G26-G25</f>
        <v>2</v>
      </c>
      <c r="H27" s="347">
        <f>H26-H25</f>
        <v>2</v>
      </c>
      <c r="I27" s="347">
        <f>I26-I25</f>
        <v>2</v>
      </c>
      <c r="J27" s="187"/>
    </row>
    <row r="28" spans="1:10" ht="45.75" customHeight="1" x14ac:dyDescent="0.45">
      <c r="A28" s="235" t="s">
        <v>113</v>
      </c>
      <c r="B28" s="236" t="s">
        <v>32</v>
      </c>
      <c r="C28" s="236" t="s">
        <v>272</v>
      </c>
      <c r="D28" s="237"/>
      <c r="E28" s="343">
        <f>E29</f>
        <v>4437.6133100000006</v>
      </c>
      <c r="F28" s="343">
        <f>F29</f>
        <v>4012.94992</v>
      </c>
      <c r="G28" s="343">
        <f>G29</f>
        <v>3028.2</v>
      </c>
      <c r="H28" s="343">
        <f>H29</f>
        <v>2690.24</v>
      </c>
      <c r="I28" s="343">
        <f>I29</f>
        <v>2796.89</v>
      </c>
      <c r="J28" s="187"/>
    </row>
    <row r="29" spans="1:10" ht="100.5" customHeight="1" x14ac:dyDescent="0.45">
      <c r="A29" s="235" t="s">
        <v>113</v>
      </c>
      <c r="B29" s="236" t="s">
        <v>114</v>
      </c>
      <c r="C29" s="236" t="s">
        <v>273</v>
      </c>
      <c r="D29" s="238"/>
      <c r="E29" s="342">
        <f>E30+E32+E35+E40</f>
        <v>4437.6133100000006</v>
      </c>
      <c r="F29" s="342">
        <f>F30+F32+F35+F40</f>
        <v>4012.94992</v>
      </c>
      <c r="G29" s="342">
        <f>G30+G32+G35+G40</f>
        <v>3028.2</v>
      </c>
      <c r="H29" s="342">
        <f>H30+H32+H35+H40</f>
        <v>2690.24</v>
      </c>
      <c r="I29" s="342">
        <f>I30+I32+I35+I40</f>
        <v>2796.89</v>
      </c>
      <c r="J29" s="187"/>
    </row>
    <row r="30" spans="1:10" ht="57" customHeight="1" x14ac:dyDescent="0.45">
      <c r="A30" s="239" t="s">
        <v>113</v>
      </c>
      <c r="B30" s="240" t="s">
        <v>311</v>
      </c>
      <c r="C30" s="240" t="s">
        <v>274</v>
      </c>
      <c r="D30" s="241"/>
      <c r="E30" s="341">
        <f>E31</f>
        <v>899.15</v>
      </c>
      <c r="F30" s="341">
        <f>F31</f>
        <v>899.15</v>
      </c>
      <c r="G30" s="341">
        <f>G31</f>
        <v>899.15</v>
      </c>
      <c r="H30" s="341">
        <f>H31</f>
        <v>899.15</v>
      </c>
      <c r="I30" s="341">
        <f>I31</f>
        <v>899.15</v>
      </c>
      <c r="J30" s="187"/>
    </row>
    <row r="31" spans="1:10" ht="105.75" customHeight="1" x14ac:dyDescent="0.45">
      <c r="A31" s="242" t="s">
        <v>107</v>
      </c>
      <c r="B31" s="222" t="s">
        <v>337</v>
      </c>
      <c r="C31" s="222" t="s">
        <v>275</v>
      </c>
      <c r="D31" s="223" t="s">
        <v>483</v>
      </c>
      <c r="E31" s="337">
        <v>899.15</v>
      </c>
      <c r="F31" s="337">
        <v>899.15</v>
      </c>
      <c r="G31" s="338">
        <v>899.15</v>
      </c>
      <c r="H31" s="338">
        <v>899.15</v>
      </c>
      <c r="I31" s="338">
        <v>899.15</v>
      </c>
      <c r="J31" s="187"/>
    </row>
    <row r="32" spans="1:10" ht="66" customHeight="1" x14ac:dyDescent="0.45">
      <c r="A32" s="239" t="s">
        <v>113</v>
      </c>
      <c r="B32" s="240" t="s">
        <v>308</v>
      </c>
      <c r="C32" s="240" t="s">
        <v>277</v>
      </c>
      <c r="D32" s="241"/>
      <c r="E32" s="341">
        <f>E33+E34</f>
        <v>447.3</v>
      </c>
      <c r="F32" s="341">
        <f>F33+F34</f>
        <v>370.03061000000002</v>
      </c>
      <c r="G32" s="341">
        <f>G33+G34</f>
        <v>525.79999999999995</v>
      </c>
      <c r="H32" s="341">
        <f>H33+H34</f>
        <v>567.29999999999995</v>
      </c>
      <c r="I32" s="341">
        <f>I33+I34</f>
        <v>623.29999999999995</v>
      </c>
      <c r="J32" s="187"/>
    </row>
    <row r="33" spans="1:10" ht="117.75" customHeight="1" x14ac:dyDescent="0.45">
      <c r="A33" s="242" t="s">
        <v>107</v>
      </c>
      <c r="B33" s="222" t="s">
        <v>149</v>
      </c>
      <c r="C33" s="222" t="s">
        <v>353</v>
      </c>
      <c r="D33" s="376" t="s">
        <v>483</v>
      </c>
      <c r="E33" s="337">
        <v>433.7</v>
      </c>
      <c r="F33" s="337">
        <v>356.43061</v>
      </c>
      <c r="G33" s="338">
        <v>510.3</v>
      </c>
      <c r="H33" s="338">
        <v>551.79999999999995</v>
      </c>
      <c r="I33" s="338">
        <v>607.79999999999995</v>
      </c>
      <c r="J33" s="187"/>
    </row>
    <row r="34" spans="1:10" s="311" customFormat="1" ht="117.75" customHeight="1" x14ac:dyDescent="0.45">
      <c r="A34" s="242" t="s">
        <v>107</v>
      </c>
      <c r="B34" s="222" t="s">
        <v>339</v>
      </c>
      <c r="C34" s="222" t="s">
        <v>340</v>
      </c>
      <c r="D34" s="376" t="s">
        <v>483</v>
      </c>
      <c r="E34" s="337">
        <v>13.6</v>
      </c>
      <c r="F34" s="337">
        <v>13.6</v>
      </c>
      <c r="G34" s="338">
        <v>15.5</v>
      </c>
      <c r="H34" s="338">
        <v>15.5</v>
      </c>
      <c r="I34" s="338">
        <v>15.5</v>
      </c>
      <c r="J34" s="187"/>
    </row>
    <row r="35" spans="1:10" s="311" customFormat="1" ht="66" customHeight="1" x14ac:dyDescent="0.45">
      <c r="A35" s="239" t="s">
        <v>113</v>
      </c>
      <c r="B35" s="240" t="s">
        <v>311</v>
      </c>
      <c r="C35" s="240" t="s">
        <v>310</v>
      </c>
      <c r="D35" s="241"/>
      <c r="E35" s="341">
        <f>E36+E37+E38+E39</f>
        <v>1190.5324900000001</v>
      </c>
      <c r="F35" s="341">
        <f>F36+F37+F38+F39</f>
        <v>1156.72849</v>
      </c>
      <c r="G35" s="341">
        <f>G36+G37+G38+G39</f>
        <v>438.93</v>
      </c>
      <c r="H35" s="341">
        <f>H36+H37+H38+H39</f>
        <v>0</v>
      </c>
      <c r="I35" s="341">
        <f>I36+I37+I38+I39</f>
        <v>0</v>
      </c>
      <c r="J35" s="187"/>
    </row>
    <row r="36" spans="1:10" s="311" customFormat="1" ht="124.2" customHeight="1" x14ac:dyDescent="0.45">
      <c r="A36" s="242" t="s">
        <v>107</v>
      </c>
      <c r="B36" s="222" t="s">
        <v>303</v>
      </c>
      <c r="C36" s="222" t="s">
        <v>354</v>
      </c>
      <c r="D36" s="376" t="s">
        <v>483</v>
      </c>
      <c r="E36" s="337">
        <v>438.93</v>
      </c>
      <c r="F36" s="337">
        <v>438.93</v>
      </c>
      <c r="G36" s="338">
        <v>438.93</v>
      </c>
      <c r="H36" s="338">
        <v>0</v>
      </c>
      <c r="I36" s="338">
        <v>0</v>
      </c>
      <c r="J36" s="187"/>
    </row>
    <row r="37" spans="1:10" s="306" customFormat="1" ht="117" customHeight="1" x14ac:dyDescent="0.45">
      <c r="A37" s="242" t="s">
        <v>107</v>
      </c>
      <c r="B37" s="222" t="s">
        <v>148</v>
      </c>
      <c r="C37" s="222" t="s">
        <v>421</v>
      </c>
      <c r="D37" s="376" t="s">
        <v>483</v>
      </c>
      <c r="E37" s="337">
        <v>751.60248999999999</v>
      </c>
      <c r="F37" s="350">
        <v>717.79849000000002</v>
      </c>
      <c r="G37" s="338">
        <v>0</v>
      </c>
      <c r="H37" s="338">
        <v>0</v>
      </c>
      <c r="I37" s="338">
        <v>0</v>
      </c>
      <c r="J37" s="187"/>
    </row>
    <row r="38" spans="1:10" s="310" customFormat="1" ht="203.25" hidden="1" customHeight="1" x14ac:dyDescent="0.45">
      <c r="A38" s="242" t="s">
        <v>107</v>
      </c>
      <c r="B38" s="222" t="s">
        <v>303</v>
      </c>
      <c r="C38" s="222" t="s">
        <v>352</v>
      </c>
      <c r="D38" s="376" t="s">
        <v>483</v>
      </c>
      <c r="E38" s="337">
        <v>0</v>
      </c>
      <c r="F38" s="337">
        <v>0</v>
      </c>
      <c r="G38" s="338">
        <v>0</v>
      </c>
      <c r="H38" s="338">
        <v>0</v>
      </c>
      <c r="I38" s="338">
        <v>0</v>
      </c>
      <c r="J38" s="187"/>
    </row>
    <row r="39" spans="1:10" s="311" customFormat="1" ht="203.25" hidden="1" customHeight="1" x14ac:dyDescent="0.45">
      <c r="A39" s="242" t="s">
        <v>107</v>
      </c>
      <c r="B39" s="222" t="s">
        <v>302</v>
      </c>
      <c r="C39" s="222" t="s">
        <v>351</v>
      </c>
      <c r="D39" s="312" t="s">
        <v>276</v>
      </c>
      <c r="E39" s="337">
        <v>0</v>
      </c>
      <c r="F39" s="337">
        <v>0</v>
      </c>
      <c r="G39" s="338">
        <v>0</v>
      </c>
      <c r="H39" s="338">
        <v>0</v>
      </c>
      <c r="I39" s="338">
        <v>0</v>
      </c>
      <c r="J39" s="187"/>
    </row>
    <row r="40" spans="1:10" ht="42.75" customHeight="1" x14ac:dyDescent="0.45">
      <c r="A40" s="239" t="s">
        <v>113</v>
      </c>
      <c r="B40" s="240" t="s">
        <v>309</v>
      </c>
      <c r="C40" s="240" t="s">
        <v>191</v>
      </c>
      <c r="D40" s="241"/>
      <c r="E40" s="340">
        <f>E41</f>
        <v>1900.6308200000001</v>
      </c>
      <c r="F40" s="340">
        <f>F41</f>
        <v>1587.0408199999999</v>
      </c>
      <c r="G40" s="340">
        <f t="shared" ref="G40:I40" si="2">G41</f>
        <v>1164.32</v>
      </c>
      <c r="H40" s="340">
        <f t="shared" si="2"/>
        <v>1223.79</v>
      </c>
      <c r="I40" s="340">
        <f t="shared" si="2"/>
        <v>1274.44</v>
      </c>
      <c r="J40" s="187"/>
    </row>
    <row r="41" spans="1:10" ht="194.4" customHeight="1" x14ac:dyDescent="0.45">
      <c r="A41" s="242" t="s">
        <v>107</v>
      </c>
      <c r="B41" s="222" t="s">
        <v>338</v>
      </c>
      <c r="C41" s="243" t="s">
        <v>350</v>
      </c>
      <c r="D41" s="376" t="s">
        <v>483</v>
      </c>
      <c r="E41" s="338">
        <v>1900.6308200000001</v>
      </c>
      <c r="F41" s="337">
        <v>1587.0408199999999</v>
      </c>
      <c r="G41" s="344">
        <v>1164.32</v>
      </c>
      <c r="H41" s="344">
        <v>1223.79</v>
      </c>
      <c r="I41" s="344">
        <v>1274.44</v>
      </c>
      <c r="J41" s="187"/>
    </row>
    <row r="42" spans="1:10" s="307" customFormat="1" ht="118.5" hidden="1" customHeight="1" x14ac:dyDescent="0.45">
      <c r="A42" s="242"/>
      <c r="B42" s="222"/>
      <c r="C42" s="243"/>
      <c r="D42" s="376"/>
      <c r="E42" s="349"/>
      <c r="F42" s="337"/>
      <c r="G42" s="344"/>
      <c r="H42" s="344"/>
      <c r="I42" s="344"/>
      <c r="J42" s="187"/>
    </row>
    <row r="43" spans="1:10" ht="28.8" x14ac:dyDescent="0.55000000000000004">
      <c r="A43" s="449" t="s">
        <v>278</v>
      </c>
      <c r="B43" s="450"/>
      <c r="C43" s="450"/>
      <c r="D43" s="244"/>
      <c r="E43" s="339">
        <f>E28</f>
        <v>4437.6133100000006</v>
      </c>
      <c r="F43" s="339">
        <f>F28</f>
        <v>4012.94992</v>
      </c>
      <c r="G43" s="339">
        <f>G28</f>
        <v>3028.2</v>
      </c>
      <c r="H43" s="339">
        <f>H28</f>
        <v>2690.24</v>
      </c>
      <c r="I43" s="339">
        <f>I28</f>
        <v>2796.89</v>
      </c>
      <c r="J43" s="187"/>
    </row>
    <row r="44" spans="1:10" ht="28.8" x14ac:dyDescent="0.55000000000000004">
      <c r="A44" s="245"/>
      <c r="B44" s="246"/>
      <c r="C44" s="247"/>
      <c r="D44" s="248" t="s">
        <v>10</v>
      </c>
      <c r="E44" s="339">
        <f>E43+E11</f>
        <v>6173.1233100000009</v>
      </c>
      <c r="F44" s="339">
        <f t="shared" ref="F44:I44" si="3">F43+F11</f>
        <v>5634.1952799999999</v>
      </c>
      <c r="G44" s="339">
        <f t="shared" si="3"/>
        <v>4735.2</v>
      </c>
      <c r="H44" s="339">
        <f t="shared" si="3"/>
        <v>4497.24</v>
      </c>
      <c r="I44" s="339">
        <f t="shared" si="3"/>
        <v>4708.8899999999994</v>
      </c>
      <c r="J44" s="187"/>
    </row>
    <row r="45" spans="1:10" ht="28.8" x14ac:dyDescent="0.55000000000000004">
      <c r="A45" s="249"/>
      <c r="B45" s="250"/>
      <c r="C45" s="251"/>
      <c r="D45" s="252"/>
      <c r="E45" s="253"/>
      <c r="F45" s="253"/>
      <c r="G45" s="253"/>
      <c r="H45" s="253"/>
      <c r="I45" s="253"/>
      <c r="J45" s="187"/>
    </row>
    <row r="46" spans="1:10" ht="28.8" x14ac:dyDescent="0.55000000000000004">
      <c r="A46" s="249"/>
      <c r="B46" s="250"/>
      <c r="C46" s="251"/>
      <c r="D46" s="252"/>
      <c r="E46" s="253"/>
      <c r="F46" s="253"/>
      <c r="G46" s="253"/>
      <c r="H46" s="253"/>
      <c r="I46" s="253"/>
      <c r="J46" s="187"/>
    </row>
    <row r="47" spans="1:10" ht="28.5" customHeight="1" x14ac:dyDescent="0.5">
      <c r="A47" s="249"/>
      <c r="B47" s="254" t="s">
        <v>279</v>
      </c>
      <c r="C47" s="440" t="s">
        <v>471</v>
      </c>
      <c r="D47" s="451"/>
      <c r="E47" s="380" t="s">
        <v>280</v>
      </c>
      <c r="F47" s="442" t="s">
        <v>472</v>
      </c>
      <c r="G47" s="442"/>
      <c r="H47" s="255"/>
      <c r="I47" s="187"/>
    </row>
    <row r="48" spans="1:10" ht="28.8" x14ac:dyDescent="0.55000000000000004">
      <c r="A48" s="249"/>
      <c r="B48" s="254" t="s">
        <v>281</v>
      </c>
      <c r="C48" s="438" t="s">
        <v>282</v>
      </c>
      <c r="D48" s="439"/>
      <c r="E48" s="381" t="s">
        <v>487</v>
      </c>
      <c r="F48" s="444" t="s">
        <v>283</v>
      </c>
      <c r="G48" s="444"/>
      <c r="H48" s="255"/>
      <c r="I48" s="187"/>
    </row>
    <row r="49" spans="1:10" ht="28.8" x14ac:dyDescent="0.5">
      <c r="A49" s="249"/>
      <c r="B49" s="254"/>
      <c r="C49" s="189"/>
      <c r="D49" s="256"/>
      <c r="E49" s="257"/>
      <c r="F49" s="258"/>
      <c r="G49" s="255"/>
      <c r="H49" s="255"/>
      <c r="I49" s="255"/>
      <c r="J49" s="187"/>
    </row>
    <row r="50" spans="1:10" ht="28.8" x14ac:dyDescent="0.55000000000000004">
      <c r="A50" s="249"/>
      <c r="B50" s="254" t="s">
        <v>284</v>
      </c>
      <c r="C50" s="440" t="s">
        <v>285</v>
      </c>
      <c r="D50" s="441"/>
      <c r="E50" s="380" t="s">
        <v>280</v>
      </c>
      <c r="F50" s="442" t="s">
        <v>295</v>
      </c>
      <c r="G50" s="442"/>
      <c r="H50" s="443" t="s">
        <v>291</v>
      </c>
      <c r="I50" s="443"/>
      <c r="J50" s="443"/>
    </row>
    <row r="51" spans="1:10" ht="28.8" x14ac:dyDescent="0.55000000000000004">
      <c r="A51" s="249"/>
      <c r="B51" s="259"/>
      <c r="C51" s="438" t="s">
        <v>282</v>
      </c>
      <c r="D51" s="439"/>
      <c r="E51" s="381" t="s">
        <v>488</v>
      </c>
      <c r="F51" s="444" t="s">
        <v>283</v>
      </c>
      <c r="G51" s="444"/>
      <c r="H51" s="255" t="s">
        <v>286</v>
      </c>
      <c r="I51" s="187"/>
    </row>
    <row r="52" spans="1:10" ht="28.8" x14ac:dyDescent="0.5">
      <c r="A52" s="249"/>
      <c r="B52" s="260"/>
      <c r="C52" s="260"/>
      <c r="D52" s="260"/>
      <c r="E52" s="261"/>
      <c r="F52" s="262"/>
      <c r="G52" s="262"/>
      <c r="H52" s="262"/>
      <c r="I52" s="262"/>
      <c r="J52" s="187"/>
    </row>
    <row r="53" spans="1:10" ht="27.6" x14ac:dyDescent="0.45">
      <c r="A53" s="187"/>
      <c r="B53" s="187"/>
      <c r="C53" s="187"/>
      <c r="D53" s="187"/>
      <c r="E53" s="187"/>
      <c r="F53" s="187"/>
      <c r="G53" s="187"/>
      <c r="H53" s="187"/>
      <c r="I53" s="187"/>
      <c r="J53" s="187"/>
    </row>
    <row r="54" spans="1:10" ht="22.8" x14ac:dyDescent="0.4">
      <c r="A54" s="183"/>
      <c r="B54" s="183"/>
      <c r="C54" s="183"/>
      <c r="D54" s="183"/>
      <c r="E54" s="183"/>
      <c r="F54" s="183"/>
      <c r="G54" s="183"/>
      <c r="H54" s="183"/>
      <c r="I54" s="183"/>
    </row>
    <row r="55" spans="1:10" ht="22.8" x14ac:dyDescent="0.4">
      <c r="A55" s="183"/>
      <c r="B55" s="183"/>
      <c r="C55" s="183"/>
      <c r="D55" s="183"/>
      <c r="E55" s="183"/>
      <c r="F55" s="183"/>
      <c r="G55" s="183"/>
      <c r="H55" s="183"/>
      <c r="I55" s="183"/>
    </row>
  </sheetData>
  <mergeCells count="24">
    <mergeCell ref="A10:B10"/>
    <mergeCell ref="A43:C43"/>
    <mergeCell ref="C47:D47"/>
    <mergeCell ref="B2:I2"/>
    <mergeCell ref="A4:B4"/>
    <mergeCell ref="A6:C7"/>
    <mergeCell ref="D6:D9"/>
    <mergeCell ref="E6:E9"/>
    <mergeCell ref="F6:F9"/>
    <mergeCell ref="G6:I7"/>
    <mergeCell ref="A8:B9"/>
    <mergeCell ref="C8:C9"/>
    <mergeCell ref="F47:G47"/>
    <mergeCell ref="C51:D51"/>
    <mergeCell ref="G8:G9"/>
    <mergeCell ref="H8:H9"/>
    <mergeCell ref="I8:I9"/>
    <mergeCell ref="F51:G51"/>
    <mergeCell ref="F1:I1"/>
    <mergeCell ref="C48:D48"/>
    <mergeCell ref="C50:D50"/>
    <mergeCell ref="F50:G50"/>
    <mergeCell ref="H50:J50"/>
    <mergeCell ref="F48:G48"/>
  </mergeCells>
  <pageMargins left="0.70866141732283472" right="0.70866141732283472" top="0.74803149606299213" bottom="0.74803149606299213" header="0.31496062992125984" footer="0.31496062992125984"/>
  <pageSetup paperSize="9" scale="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7"/>
  <sheetViews>
    <sheetView view="pageBreakPreview" zoomScale="60" zoomScaleNormal="75" workbookViewId="0">
      <selection activeCell="J13" sqref="J13"/>
    </sheetView>
  </sheetViews>
  <sheetFormatPr defaultColWidth="9.109375" defaultRowHeight="15.6" x14ac:dyDescent="0.3"/>
  <cols>
    <col min="1" max="1" width="69.44140625" style="1" customWidth="1"/>
    <col min="2" max="2" width="37.44140625" style="1" customWidth="1"/>
    <col min="3" max="3" width="22" style="2" customWidth="1"/>
    <col min="4" max="9" width="0" style="1" hidden="1" customWidth="1"/>
    <col min="10" max="10" width="18.88671875" style="1" customWidth="1"/>
    <col min="11" max="11" width="14.88671875" style="1" bestFit="1" customWidth="1"/>
    <col min="12" max="16384" width="9.109375" style="1"/>
  </cols>
  <sheetData>
    <row r="1" spans="1:11" ht="106.5" customHeight="1" x14ac:dyDescent="0.3">
      <c r="C1" s="383" t="s">
        <v>446</v>
      </c>
      <c r="D1" s="383"/>
      <c r="E1" s="383"/>
      <c r="F1" s="383"/>
      <c r="G1" s="383"/>
      <c r="H1" s="383"/>
      <c r="I1" s="383"/>
      <c r="J1" s="383"/>
    </row>
    <row r="2" spans="1:11" x14ac:dyDescent="0.3">
      <c r="B2" s="10"/>
      <c r="C2" s="10"/>
    </row>
    <row r="3" spans="1:11" s="13" customFormat="1" ht="42.75" customHeight="1" x14ac:dyDescent="0.35">
      <c r="A3" s="391" t="s">
        <v>447</v>
      </c>
      <c r="B3" s="391"/>
      <c r="C3" s="391"/>
      <c r="D3" s="391"/>
      <c r="E3" s="391"/>
      <c r="F3" s="391"/>
      <c r="G3" s="391"/>
      <c r="H3" s="391"/>
      <c r="I3" s="391"/>
      <c r="J3" s="391"/>
    </row>
    <row r="4" spans="1:11" ht="14.25" customHeight="1" x14ac:dyDescent="0.3">
      <c r="A4" s="11"/>
      <c r="B4" s="11"/>
      <c r="C4" s="11"/>
      <c r="D4" s="11"/>
      <c r="E4" s="11"/>
      <c r="F4" s="11"/>
      <c r="G4" s="11"/>
      <c r="H4" s="11"/>
      <c r="I4" s="11"/>
      <c r="J4" s="47" t="s">
        <v>78</v>
      </c>
    </row>
    <row r="5" spans="1:11" s="13" customFormat="1" ht="18.75" customHeight="1" x14ac:dyDescent="0.35">
      <c r="A5" s="135"/>
      <c r="B5" s="136" t="s">
        <v>11</v>
      </c>
      <c r="C5" s="55" t="s">
        <v>448</v>
      </c>
      <c r="D5" s="56"/>
      <c r="E5" s="56"/>
      <c r="F5" s="56"/>
      <c r="G5" s="56"/>
      <c r="H5" s="56"/>
      <c r="I5" s="56"/>
      <c r="J5" s="57" t="s">
        <v>449</v>
      </c>
    </row>
    <row r="6" spans="1:11" s="13" customFormat="1" ht="18.75" customHeight="1" x14ac:dyDescent="0.35">
      <c r="A6" s="135"/>
      <c r="B6" s="136"/>
      <c r="C6" s="55" t="s">
        <v>9</v>
      </c>
      <c r="D6" s="56"/>
      <c r="E6" s="56"/>
      <c r="F6" s="56"/>
      <c r="G6" s="56"/>
      <c r="H6" s="56"/>
      <c r="I6" s="56"/>
      <c r="J6" s="57" t="s">
        <v>9</v>
      </c>
    </row>
    <row r="7" spans="1:11" s="13" customFormat="1" ht="18.75" customHeight="1" x14ac:dyDescent="0.35">
      <c r="A7" s="388" t="s">
        <v>299</v>
      </c>
      <c r="B7" s="389"/>
      <c r="C7" s="389"/>
      <c r="D7" s="389"/>
      <c r="E7" s="389"/>
      <c r="F7" s="389"/>
      <c r="G7" s="389"/>
      <c r="H7" s="389"/>
      <c r="I7" s="389"/>
      <c r="J7" s="390"/>
    </row>
    <row r="8" spans="1:11" s="13" customFormat="1" ht="18" x14ac:dyDescent="0.35">
      <c r="A8" s="138" t="s">
        <v>0</v>
      </c>
      <c r="B8" s="139"/>
      <c r="C8" s="55"/>
      <c r="D8" s="55" t="s">
        <v>9</v>
      </c>
      <c r="E8" s="55" t="s">
        <v>9</v>
      </c>
      <c r="F8" s="55" t="s">
        <v>9</v>
      </c>
      <c r="G8" s="55" t="s">
        <v>9</v>
      </c>
      <c r="H8" s="55" t="s">
        <v>9</v>
      </c>
      <c r="I8" s="55" t="s">
        <v>9</v>
      </c>
      <c r="J8" s="55"/>
      <c r="K8" s="58"/>
    </row>
    <row r="9" spans="1:11" s="13" customFormat="1" ht="18" x14ac:dyDescent="0.35">
      <c r="A9" s="140" t="s">
        <v>1</v>
      </c>
      <c r="B9" s="139" t="s">
        <v>133</v>
      </c>
      <c r="C9" s="59">
        <v>0</v>
      </c>
      <c r="D9" s="59"/>
      <c r="E9" s="59"/>
      <c r="F9" s="59"/>
      <c r="G9" s="59"/>
      <c r="H9" s="59"/>
      <c r="I9" s="59"/>
      <c r="J9" s="59">
        <v>0</v>
      </c>
      <c r="K9" s="58"/>
    </row>
    <row r="10" spans="1:11" s="13" customFormat="1" ht="18" x14ac:dyDescent="0.35">
      <c r="A10" s="386" t="s">
        <v>2</v>
      </c>
      <c r="B10" s="387"/>
      <c r="C10" s="59">
        <v>0</v>
      </c>
      <c r="D10" s="59"/>
      <c r="E10" s="59"/>
      <c r="F10" s="59"/>
      <c r="G10" s="59"/>
      <c r="H10" s="59"/>
      <c r="I10" s="59"/>
      <c r="J10" s="59">
        <v>0</v>
      </c>
    </row>
    <row r="11" spans="1:11" s="13" customFormat="1" ht="27.6" x14ac:dyDescent="0.35">
      <c r="A11" s="142" t="s">
        <v>222</v>
      </c>
      <c r="B11" s="139" t="s">
        <v>150</v>
      </c>
      <c r="C11" s="59">
        <v>0</v>
      </c>
      <c r="D11" s="59"/>
      <c r="E11" s="59"/>
      <c r="F11" s="59"/>
      <c r="G11" s="59"/>
      <c r="H11" s="59"/>
      <c r="I11" s="59"/>
      <c r="J11" s="59">
        <v>0</v>
      </c>
    </row>
    <row r="12" spans="1:11" s="13" customFormat="1" ht="18" x14ac:dyDescent="0.35">
      <c r="A12" s="384" t="s">
        <v>151</v>
      </c>
      <c r="B12" s="385"/>
      <c r="C12" s="59">
        <v>0</v>
      </c>
      <c r="D12" s="59"/>
      <c r="E12" s="59"/>
      <c r="F12" s="59"/>
      <c r="G12" s="59"/>
      <c r="H12" s="59"/>
      <c r="I12" s="59"/>
      <c r="J12" s="59">
        <v>0</v>
      </c>
    </row>
    <row r="13" spans="1:11" s="13" customFormat="1" ht="18" x14ac:dyDescent="0.35">
      <c r="A13" s="384" t="s">
        <v>152</v>
      </c>
      <c r="B13" s="385"/>
      <c r="C13" s="59">
        <v>0</v>
      </c>
      <c r="D13" s="59"/>
      <c r="E13" s="59"/>
      <c r="F13" s="59"/>
      <c r="G13" s="59"/>
      <c r="H13" s="59"/>
      <c r="I13" s="59"/>
      <c r="J13" s="59">
        <v>0</v>
      </c>
    </row>
    <row r="14" spans="1:11" s="13" customFormat="1" ht="18" x14ac:dyDescent="0.35">
      <c r="A14" s="163" t="s">
        <v>144</v>
      </c>
      <c r="B14" s="143" t="s">
        <v>153</v>
      </c>
      <c r="C14" s="59">
        <v>0</v>
      </c>
      <c r="D14" s="59"/>
      <c r="E14" s="59"/>
      <c r="F14" s="59"/>
      <c r="G14" s="59"/>
      <c r="H14" s="59"/>
      <c r="I14" s="59"/>
      <c r="J14" s="59">
        <v>0</v>
      </c>
    </row>
    <row r="15" spans="1:11" s="13" customFormat="1" ht="18" x14ac:dyDescent="0.35">
      <c r="A15" s="163" t="s">
        <v>145</v>
      </c>
      <c r="B15" s="143" t="s">
        <v>154</v>
      </c>
      <c r="C15" s="59">
        <v>0</v>
      </c>
      <c r="D15" s="59"/>
      <c r="E15" s="59"/>
      <c r="F15" s="59"/>
      <c r="G15" s="59"/>
      <c r="H15" s="59"/>
      <c r="I15" s="59"/>
      <c r="J15" s="59">
        <v>0</v>
      </c>
      <c r="K15" s="58"/>
    </row>
    <row r="16" spans="1:11" s="13" customFormat="1" ht="27.6" x14ac:dyDescent="0.35">
      <c r="A16" s="163" t="s">
        <v>130</v>
      </c>
      <c r="B16" s="143" t="s">
        <v>155</v>
      </c>
      <c r="C16" s="59">
        <v>0</v>
      </c>
      <c r="D16" s="59"/>
      <c r="E16" s="59"/>
      <c r="F16" s="59"/>
      <c r="G16" s="59"/>
      <c r="H16" s="59"/>
      <c r="I16" s="59"/>
      <c r="J16" s="59">
        <v>0</v>
      </c>
    </row>
    <row r="17" spans="1:10" s="13" customFormat="1" ht="18" x14ac:dyDescent="0.35">
      <c r="A17" s="144" t="s">
        <v>156</v>
      </c>
      <c r="B17" s="143" t="s">
        <v>157</v>
      </c>
      <c r="C17" s="59">
        <v>0</v>
      </c>
      <c r="D17" s="59"/>
      <c r="E17" s="59"/>
      <c r="F17" s="59"/>
      <c r="G17" s="59"/>
      <c r="H17" s="59"/>
      <c r="I17" s="59"/>
      <c r="J17" s="59">
        <v>0</v>
      </c>
    </row>
    <row r="18" spans="1:10" s="13" customFormat="1" ht="18" x14ac:dyDescent="0.35">
      <c r="A18" s="144" t="s">
        <v>158</v>
      </c>
      <c r="B18" s="143" t="s">
        <v>159</v>
      </c>
      <c r="C18" s="59">
        <v>0</v>
      </c>
      <c r="D18" s="59"/>
      <c r="E18" s="59"/>
      <c r="F18" s="59"/>
      <c r="G18" s="59"/>
      <c r="H18" s="59"/>
      <c r="I18" s="59"/>
      <c r="J18" s="59">
        <v>0</v>
      </c>
    </row>
    <row r="19" spans="1:10" s="13" customFormat="1" ht="28.8" x14ac:dyDescent="0.35">
      <c r="A19" s="144" t="s">
        <v>131</v>
      </c>
      <c r="B19" s="143" t="s">
        <v>160</v>
      </c>
      <c r="C19" s="59">
        <v>0</v>
      </c>
      <c r="D19" s="59"/>
      <c r="E19" s="59"/>
      <c r="F19" s="59"/>
      <c r="G19" s="59"/>
      <c r="H19" s="59"/>
      <c r="I19" s="59"/>
      <c r="J19" s="59">
        <v>0</v>
      </c>
    </row>
    <row r="20" spans="1:10" s="13" customFormat="1" ht="18" x14ac:dyDescent="0.35">
      <c r="A20" s="140" t="s">
        <v>3</v>
      </c>
      <c r="B20" s="139" t="s">
        <v>134</v>
      </c>
      <c r="C20" s="59">
        <v>0</v>
      </c>
      <c r="D20" s="59"/>
      <c r="E20" s="59"/>
      <c r="F20" s="59"/>
      <c r="G20" s="59"/>
      <c r="H20" s="59"/>
      <c r="I20" s="59"/>
      <c r="J20" s="59">
        <v>0</v>
      </c>
    </row>
    <row r="21" spans="1:10" s="13" customFormat="1" ht="27.6" x14ac:dyDescent="0.35">
      <c r="A21" s="145" t="s">
        <v>4</v>
      </c>
      <c r="B21" s="139" t="s">
        <v>135</v>
      </c>
      <c r="C21" s="59">
        <v>0</v>
      </c>
      <c r="D21" s="59"/>
      <c r="E21" s="59"/>
      <c r="F21" s="59"/>
      <c r="G21" s="59"/>
      <c r="H21" s="59"/>
      <c r="I21" s="59"/>
      <c r="J21" s="59">
        <v>0</v>
      </c>
    </row>
    <row r="22" spans="1:10" s="13" customFormat="1" ht="27.6" x14ac:dyDescent="0.35">
      <c r="A22" s="141" t="s">
        <v>223</v>
      </c>
      <c r="B22" s="139" t="s">
        <v>136</v>
      </c>
      <c r="C22" s="59">
        <v>0</v>
      </c>
      <c r="D22" s="59"/>
      <c r="E22" s="59"/>
      <c r="F22" s="59"/>
      <c r="G22" s="59"/>
      <c r="H22" s="59"/>
      <c r="I22" s="59"/>
      <c r="J22" s="59">
        <v>0</v>
      </c>
    </row>
    <row r="23" spans="1:10" s="13" customFormat="1" ht="27.6" x14ac:dyDescent="0.35">
      <c r="A23" s="141" t="s">
        <v>6</v>
      </c>
      <c r="B23" s="139" t="s">
        <v>137</v>
      </c>
      <c r="C23" s="59">
        <v>0</v>
      </c>
      <c r="D23" s="59"/>
      <c r="E23" s="59"/>
      <c r="F23" s="59"/>
      <c r="G23" s="59"/>
      <c r="H23" s="59"/>
      <c r="I23" s="59"/>
      <c r="J23" s="59">
        <v>0</v>
      </c>
    </row>
    <row r="24" spans="1:10" s="13" customFormat="1" ht="27.6" x14ac:dyDescent="0.35">
      <c r="A24" s="141" t="s">
        <v>13</v>
      </c>
      <c r="B24" s="139" t="s">
        <v>138</v>
      </c>
      <c r="C24" s="59">
        <v>0</v>
      </c>
      <c r="D24" s="59"/>
      <c r="E24" s="59"/>
      <c r="F24" s="59"/>
      <c r="G24" s="59"/>
      <c r="H24" s="59"/>
      <c r="I24" s="59"/>
      <c r="J24" s="59">
        <v>0</v>
      </c>
    </row>
    <row r="25" spans="1:10" s="13" customFormat="1" ht="27.6" x14ac:dyDescent="0.35">
      <c r="A25" s="140" t="s">
        <v>7</v>
      </c>
      <c r="B25" s="139" t="s">
        <v>139</v>
      </c>
      <c r="C25" s="59">
        <v>0</v>
      </c>
      <c r="D25" s="59"/>
      <c r="E25" s="59"/>
      <c r="F25" s="59"/>
      <c r="G25" s="59"/>
      <c r="H25" s="59"/>
      <c r="I25" s="59"/>
      <c r="J25" s="59">
        <v>0</v>
      </c>
    </row>
    <row r="26" spans="1:10" ht="27.6" x14ac:dyDescent="0.3">
      <c r="A26" s="141" t="s">
        <v>5</v>
      </c>
      <c r="B26" s="139" t="s">
        <v>140</v>
      </c>
      <c r="C26" s="59">
        <v>0</v>
      </c>
      <c r="D26" s="59"/>
      <c r="E26" s="59"/>
      <c r="F26" s="59"/>
      <c r="G26" s="59"/>
      <c r="H26" s="59"/>
      <c r="I26" s="59"/>
      <c r="J26" s="59">
        <v>0</v>
      </c>
    </row>
    <row r="27" spans="1:10" ht="27.6" x14ac:dyDescent="0.3">
      <c r="A27" s="141" t="s">
        <v>14</v>
      </c>
      <c r="B27" s="139" t="s">
        <v>141</v>
      </c>
      <c r="C27" s="59">
        <v>0</v>
      </c>
      <c r="D27" s="59"/>
      <c r="E27" s="59"/>
      <c r="F27" s="59"/>
      <c r="G27" s="59"/>
      <c r="H27" s="59"/>
      <c r="I27" s="59"/>
      <c r="J27" s="59">
        <v>0</v>
      </c>
    </row>
    <row r="28" spans="1:10" ht="41.4" x14ac:dyDescent="0.3">
      <c r="A28" s="141" t="s">
        <v>8</v>
      </c>
      <c r="B28" s="139" t="s">
        <v>142</v>
      </c>
      <c r="C28" s="59">
        <v>0</v>
      </c>
      <c r="D28" s="59"/>
      <c r="E28" s="59"/>
      <c r="F28" s="59"/>
      <c r="G28" s="59"/>
      <c r="H28" s="59"/>
      <c r="I28" s="59"/>
      <c r="J28" s="59">
        <v>0</v>
      </c>
    </row>
    <row r="29" spans="1:10" ht="41.4" x14ac:dyDescent="0.3">
      <c r="A29" s="141" t="s">
        <v>15</v>
      </c>
      <c r="B29" s="139" t="s">
        <v>143</v>
      </c>
      <c r="C29" s="59">
        <v>0</v>
      </c>
      <c r="D29" s="59"/>
      <c r="E29" s="59"/>
      <c r="F29" s="59"/>
      <c r="G29" s="59"/>
      <c r="H29" s="59"/>
      <c r="I29" s="59"/>
      <c r="J29" s="59">
        <v>0</v>
      </c>
    </row>
    <row r="30" spans="1:10" x14ac:dyDescent="0.3">
      <c r="B30" s="5"/>
      <c r="C30" s="6"/>
    </row>
    <row r="31" spans="1:10" x14ac:dyDescent="0.3">
      <c r="B31" s="3"/>
      <c r="C31" s="4"/>
    </row>
    <row r="32" spans="1:10" x14ac:dyDescent="0.3">
      <c r="B32" s="3"/>
      <c r="C32" s="4"/>
    </row>
    <row r="33" spans="2:3" x14ac:dyDescent="0.3">
      <c r="B33" s="3"/>
      <c r="C33" s="4"/>
    </row>
    <row r="34" spans="2:3" x14ac:dyDescent="0.3">
      <c r="B34" s="3"/>
      <c r="C34" s="4"/>
    </row>
    <row r="35" spans="2:3" x14ac:dyDescent="0.3">
      <c r="B35" s="7"/>
      <c r="C35" s="8"/>
    </row>
    <row r="36" spans="2:3" x14ac:dyDescent="0.3">
      <c r="B36" s="7"/>
      <c r="C36" s="8"/>
    </row>
    <row r="37" spans="2:3" x14ac:dyDescent="0.3">
      <c r="B37" s="7"/>
      <c r="C37" s="8"/>
    </row>
  </sheetData>
  <mergeCells count="6">
    <mergeCell ref="A12:B12"/>
    <mergeCell ref="A13:B13"/>
    <mergeCell ref="C1:J1"/>
    <mergeCell ref="A3:J3"/>
    <mergeCell ref="A10:B10"/>
    <mergeCell ref="A7:J7"/>
  </mergeCells>
  <phoneticPr fontId="4" type="noConversion"/>
  <pageMargins left="1.05" right="0.46" top="0.37" bottom="0.45" header="0.4" footer="0.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5"/>
  <sheetViews>
    <sheetView view="pageBreakPreview" topLeftCell="A25" zoomScaleSheetLayoutView="100" workbookViewId="0">
      <selection activeCell="D22" sqref="D22"/>
    </sheetView>
  </sheetViews>
  <sheetFormatPr defaultRowHeight="13.2" x14ac:dyDescent="0.25"/>
  <cols>
    <col min="1" max="1" width="8" customWidth="1"/>
    <col min="2" max="2" width="29.5546875" style="22" customWidth="1"/>
    <col min="3" max="3" width="73.6640625" style="28" customWidth="1"/>
    <col min="4" max="4" width="15.6640625" style="28" customWidth="1"/>
    <col min="5" max="5" width="17.109375" style="22" customWidth="1"/>
    <col min="257" max="257" width="17.44140625" customWidth="1"/>
    <col min="258" max="258" width="25" customWidth="1"/>
    <col min="259" max="259" width="48.33203125" customWidth="1"/>
    <col min="260" max="261" width="19.5546875" customWidth="1"/>
    <col min="513" max="513" width="17.44140625" customWidth="1"/>
    <col min="514" max="514" width="25" customWidth="1"/>
    <col min="515" max="515" width="48.33203125" customWidth="1"/>
    <col min="516" max="517" width="19.5546875" customWidth="1"/>
    <col min="769" max="769" width="17.44140625" customWidth="1"/>
    <col min="770" max="770" width="25" customWidth="1"/>
    <col min="771" max="771" width="48.33203125" customWidth="1"/>
    <col min="772" max="773" width="19.5546875" customWidth="1"/>
    <col min="1025" max="1025" width="17.44140625" customWidth="1"/>
    <col min="1026" max="1026" width="25" customWidth="1"/>
    <col min="1027" max="1027" width="48.33203125" customWidth="1"/>
    <col min="1028" max="1029" width="19.5546875" customWidth="1"/>
    <col min="1281" max="1281" width="17.44140625" customWidth="1"/>
    <col min="1282" max="1282" width="25" customWidth="1"/>
    <col min="1283" max="1283" width="48.33203125" customWidth="1"/>
    <col min="1284" max="1285" width="19.5546875" customWidth="1"/>
    <col min="1537" max="1537" width="17.44140625" customWidth="1"/>
    <col min="1538" max="1538" width="25" customWidth="1"/>
    <col min="1539" max="1539" width="48.33203125" customWidth="1"/>
    <col min="1540" max="1541" width="19.5546875" customWidth="1"/>
    <col min="1793" max="1793" width="17.44140625" customWidth="1"/>
    <col min="1794" max="1794" width="25" customWidth="1"/>
    <col min="1795" max="1795" width="48.33203125" customWidth="1"/>
    <col min="1796" max="1797" width="19.5546875" customWidth="1"/>
    <col min="2049" max="2049" width="17.44140625" customWidth="1"/>
    <col min="2050" max="2050" width="25" customWidth="1"/>
    <col min="2051" max="2051" width="48.33203125" customWidth="1"/>
    <col min="2052" max="2053" width="19.5546875" customWidth="1"/>
    <col min="2305" max="2305" width="17.44140625" customWidth="1"/>
    <col min="2306" max="2306" width="25" customWidth="1"/>
    <col min="2307" max="2307" width="48.33203125" customWidth="1"/>
    <col min="2308" max="2309" width="19.5546875" customWidth="1"/>
    <col min="2561" max="2561" width="17.44140625" customWidth="1"/>
    <col min="2562" max="2562" width="25" customWidth="1"/>
    <col min="2563" max="2563" width="48.33203125" customWidth="1"/>
    <col min="2564" max="2565" width="19.5546875" customWidth="1"/>
    <col min="2817" max="2817" width="17.44140625" customWidth="1"/>
    <col min="2818" max="2818" width="25" customWidth="1"/>
    <col min="2819" max="2819" width="48.33203125" customWidth="1"/>
    <col min="2820" max="2821" width="19.5546875" customWidth="1"/>
    <col min="3073" max="3073" width="17.44140625" customWidth="1"/>
    <col min="3074" max="3074" width="25" customWidth="1"/>
    <col min="3075" max="3075" width="48.33203125" customWidth="1"/>
    <col min="3076" max="3077" width="19.5546875" customWidth="1"/>
    <col min="3329" max="3329" width="17.44140625" customWidth="1"/>
    <col min="3330" max="3330" width="25" customWidth="1"/>
    <col min="3331" max="3331" width="48.33203125" customWidth="1"/>
    <col min="3332" max="3333" width="19.5546875" customWidth="1"/>
    <col min="3585" max="3585" width="17.44140625" customWidth="1"/>
    <col min="3586" max="3586" width="25" customWidth="1"/>
    <col min="3587" max="3587" width="48.33203125" customWidth="1"/>
    <col min="3588" max="3589" width="19.5546875" customWidth="1"/>
    <col min="3841" max="3841" width="17.44140625" customWidth="1"/>
    <col min="3842" max="3842" width="25" customWidth="1"/>
    <col min="3843" max="3843" width="48.33203125" customWidth="1"/>
    <col min="3844" max="3845" width="19.5546875" customWidth="1"/>
    <col min="4097" max="4097" width="17.44140625" customWidth="1"/>
    <col min="4098" max="4098" width="25" customWidth="1"/>
    <col min="4099" max="4099" width="48.33203125" customWidth="1"/>
    <col min="4100" max="4101" width="19.5546875" customWidth="1"/>
    <col min="4353" max="4353" width="17.44140625" customWidth="1"/>
    <col min="4354" max="4354" width="25" customWidth="1"/>
    <col min="4355" max="4355" width="48.33203125" customWidth="1"/>
    <col min="4356" max="4357" width="19.5546875" customWidth="1"/>
    <col min="4609" max="4609" width="17.44140625" customWidth="1"/>
    <col min="4610" max="4610" width="25" customWidth="1"/>
    <col min="4611" max="4611" width="48.33203125" customWidth="1"/>
    <col min="4612" max="4613" width="19.5546875" customWidth="1"/>
    <col min="4865" max="4865" width="17.44140625" customWidth="1"/>
    <col min="4866" max="4866" width="25" customWidth="1"/>
    <col min="4867" max="4867" width="48.33203125" customWidth="1"/>
    <col min="4868" max="4869" width="19.5546875" customWidth="1"/>
    <col min="5121" max="5121" width="17.44140625" customWidth="1"/>
    <col min="5122" max="5122" width="25" customWidth="1"/>
    <col min="5123" max="5123" width="48.33203125" customWidth="1"/>
    <col min="5124" max="5125" width="19.5546875" customWidth="1"/>
    <col min="5377" max="5377" width="17.44140625" customWidth="1"/>
    <col min="5378" max="5378" width="25" customWidth="1"/>
    <col min="5379" max="5379" width="48.33203125" customWidth="1"/>
    <col min="5380" max="5381" width="19.5546875" customWidth="1"/>
    <col min="5633" max="5633" width="17.44140625" customWidth="1"/>
    <col min="5634" max="5634" width="25" customWidth="1"/>
    <col min="5635" max="5635" width="48.33203125" customWidth="1"/>
    <col min="5636" max="5637" width="19.5546875" customWidth="1"/>
    <col min="5889" max="5889" width="17.44140625" customWidth="1"/>
    <col min="5890" max="5890" width="25" customWidth="1"/>
    <col min="5891" max="5891" width="48.33203125" customWidth="1"/>
    <col min="5892" max="5893" width="19.5546875" customWidth="1"/>
    <col min="6145" max="6145" width="17.44140625" customWidth="1"/>
    <col min="6146" max="6146" width="25" customWidth="1"/>
    <col min="6147" max="6147" width="48.33203125" customWidth="1"/>
    <col min="6148" max="6149" width="19.5546875" customWidth="1"/>
    <col min="6401" max="6401" width="17.44140625" customWidth="1"/>
    <col min="6402" max="6402" width="25" customWidth="1"/>
    <col min="6403" max="6403" width="48.33203125" customWidth="1"/>
    <col min="6404" max="6405" width="19.5546875" customWidth="1"/>
    <col min="6657" max="6657" width="17.44140625" customWidth="1"/>
    <col min="6658" max="6658" width="25" customWidth="1"/>
    <col min="6659" max="6659" width="48.33203125" customWidth="1"/>
    <col min="6660" max="6661" width="19.5546875" customWidth="1"/>
    <col min="6913" max="6913" width="17.44140625" customWidth="1"/>
    <col min="6914" max="6914" width="25" customWidth="1"/>
    <col min="6915" max="6915" width="48.33203125" customWidth="1"/>
    <col min="6916" max="6917" width="19.5546875" customWidth="1"/>
    <col min="7169" max="7169" width="17.44140625" customWidth="1"/>
    <col min="7170" max="7170" width="25" customWidth="1"/>
    <col min="7171" max="7171" width="48.33203125" customWidth="1"/>
    <col min="7172" max="7173" width="19.5546875" customWidth="1"/>
    <col min="7425" max="7425" width="17.44140625" customWidth="1"/>
    <col min="7426" max="7426" width="25" customWidth="1"/>
    <col min="7427" max="7427" width="48.33203125" customWidth="1"/>
    <col min="7428" max="7429" width="19.5546875" customWidth="1"/>
    <col min="7681" max="7681" width="17.44140625" customWidth="1"/>
    <col min="7682" max="7682" width="25" customWidth="1"/>
    <col min="7683" max="7683" width="48.33203125" customWidth="1"/>
    <col min="7684" max="7685" width="19.5546875" customWidth="1"/>
    <col min="7937" max="7937" width="17.44140625" customWidth="1"/>
    <col min="7938" max="7938" width="25" customWidth="1"/>
    <col min="7939" max="7939" width="48.33203125" customWidth="1"/>
    <col min="7940" max="7941" width="19.5546875" customWidth="1"/>
    <col min="8193" max="8193" width="17.44140625" customWidth="1"/>
    <col min="8194" max="8194" width="25" customWidth="1"/>
    <col min="8195" max="8195" width="48.33203125" customWidth="1"/>
    <col min="8196" max="8197" width="19.5546875" customWidth="1"/>
    <col min="8449" max="8449" width="17.44140625" customWidth="1"/>
    <col min="8450" max="8450" width="25" customWidth="1"/>
    <col min="8451" max="8451" width="48.33203125" customWidth="1"/>
    <col min="8452" max="8453" width="19.5546875" customWidth="1"/>
    <col min="8705" max="8705" width="17.44140625" customWidth="1"/>
    <col min="8706" max="8706" width="25" customWidth="1"/>
    <col min="8707" max="8707" width="48.33203125" customWidth="1"/>
    <col min="8708" max="8709" width="19.5546875" customWidth="1"/>
    <col min="8961" max="8961" width="17.44140625" customWidth="1"/>
    <col min="8962" max="8962" width="25" customWidth="1"/>
    <col min="8963" max="8963" width="48.33203125" customWidth="1"/>
    <col min="8964" max="8965" width="19.5546875" customWidth="1"/>
    <col min="9217" max="9217" width="17.44140625" customWidth="1"/>
    <col min="9218" max="9218" width="25" customWidth="1"/>
    <col min="9219" max="9219" width="48.33203125" customWidth="1"/>
    <col min="9220" max="9221" width="19.5546875" customWidth="1"/>
    <col min="9473" max="9473" width="17.44140625" customWidth="1"/>
    <col min="9474" max="9474" width="25" customWidth="1"/>
    <col min="9475" max="9475" width="48.33203125" customWidth="1"/>
    <col min="9476" max="9477" width="19.5546875" customWidth="1"/>
    <col min="9729" max="9729" width="17.44140625" customWidth="1"/>
    <col min="9730" max="9730" width="25" customWidth="1"/>
    <col min="9731" max="9731" width="48.33203125" customWidth="1"/>
    <col min="9732" max="9733" width="19.5546875" customWidth="1"/>
    <col min="9985" max="9985" width="17.44140625" customWidth="1"/>
    <col min="9986" max="9986" width="25" customWidth="1"/>
    <col min="9987" max="9987" width="48.33203125" customWidth="1"/>
    <col min="9988" max="9989" width="19.5546875" customWidth="1"/>
    <col min="10241" max="10241" width="17.44140625" customWidth="1"/>
    <col min="10242" max="10242" width="25" customWidth="1"/>
    <col min="10243" max="10243" width="48.33203125" customWidth="1"/>
    <col min="10244" max="10245" width="19.5546875" customWidth="1"/>
    <col min="10497" max="10497" width="17.44140625" customWidth="1"/>
    <col min="10498" max="10498" width="25" customWidth="1"/>
    <col min="10499" max="10499" width="48.33203125" customWidth="1"/>
    <col min="10500" max="10501" width="19.5546875" customWidth="1"/>
    <col min="10753" max="10753" width="17.44140625" customWidth="1"/>
    <col min="10754" max="10754" width="25" customWidth="1"/>
    <col min="10755" max="10755" width="48.33203125" customWidth="1"/>
    <col min="10756" max="10757" width="19.5546875" customWidth="1"/>
    <col min="11009" max="11009" width="17.44140625" customWidth="1"/>
    <col min="11010" max="11010" width="25" customWidth="1"/>
    <col min="11011" max="11011" width="48.33203125" customWidth="1"/>
    <col min="11012" max="11013" width="19.5546875" customWidth="1"/>
    <col min="11265" max="11265" width="17.44140625" customWidth="1"/>
    <col min="11266" max="11266" width="25" customWidth="1"/>
    <col min="11267" max="11267" width="48.33203125" customWidth="1"/>
    <col min="11268" max="11269" width="19.5546875" customWidth="1"/>
    <col min="11521" max="11521" width="17.44140625" customWidth="1"/>
    <col min="11522" max="11522" width="25" customWidth="1"/>
    <col min="11523" max="11523" width="48.33203125" customWidth="1"/>
    <col min="11524" max="11525" width="19.5546875" customWidth="1"/>
    <col min="11777" max="11777" width="17.44140625" customWidth="1"/>
    <col min="11778" max="11778" width="25" customWidth="1"/>
    <col min="11779" max="11779" width="48.33203125" customWidth="1"/>
    <col min="11780" max="11781" width="19.5546875" customWidth="1"/>
    <col min="12033" max="12033" width="17.44140625" customWidth="1"/>
    <col min="12034" max="12034" width="25" customWidth="1"/>
    <col min="12035" max="12035" width="48.33203125" customWidth="1"/>
    <col min="12036" max="12037" width="19.5546875" customWidth="1"/>
    <col min="12289" max="12289" width="17.44140625" customWidth="1"/>
    <col min="12290" max="12290" width="25" customWidth="1"/>
    <col min="12291" max="12291" width="48.33203125" customWidth="1"/>
    <col min="12292" max="12293" width="19.5546875" customWidth="1"/>
    <col min="12545" max="12545" width="17.44140625" customWidth="1"/>
    <col min="12546" max="12546" width="25" customWidth="1"/>
    <col min="12547" max="12547" width="48.33203125" customWidth="1"/>
    <col min="12548" max="12549" width="19.5546875" customWidth="1"/>
    <col min="12801" max="12801" width="17.44140625" customWidth="1"/>
    <col min="12802" max="12802" width="25" customWidth="1"/>
    <col min="12803" max="12803" width="48.33203125" customWidth="1"/>
    <col min="12804" max="12805" width="19.5546875" customWidth="1"/>
    <col min="13057" max="13057" width="17.44140625" customWidth="1"/>
    <col min="13058" max="13058" width="25" customWidth="1"/>
    <col min="13059" max="13059" width="48.33203125" customWidth="1"/>
    <col min="13060" max="13061" width="19.5546875" customWidth="1"/>
    <col min="13313" max="13313" width="17.44140625" customWidth="1"/>
    <col min="13314" max="13314" width="25" customWidth="1"/>
    <col min="13315" max="13315" width="48.33203125" customWidth="1"/>
    <col min="13316" max="13317" width="19.5546875" customWidth="1"/>
    <col min="13569" max="13569" width="17.44140625" customWidth="1"/>
    <col min="13570" max="13570" width="25" customWidth="1"/>
    <col min="13571" max="13571" width="48.33203125" customWidth="1"/>
    <col min="13572" max="13573" width="19.5546875" customWidth="1"/>
    <col min="13825" max="13825" width="17.44140625" customWidth="1"/>
    <col min="13826" max="13826" width="25" customWidth="1"/>
    <col min="13827" max="13827" width="48.33203125" customWidth="1"/>
    <col min="13828" max="13829" width="19.5546875" customWidth="1"/>
    <col min="14081" max="14081" width="17.44140625" customWidth="1"/>
    <col min="14082" max="14082" width="25" customWidth="1"/>
    <col min="14083" max="14083" width="48.33203125" customWidth="1"/>
    <col min="14084" max="14085" width="19.5546875" customWidth="1"/>
    <col min="14337" max="14337" width="17.44140625" customWidth="1"/>
    <col min="14338" max="14338" width="25" customWidth="1"/>
    <col min="14339" max="14339" width="48.33203125" customWidth="1"/>
    <col min="14340" max="14341" width="19.5546875" customWidth="1"/>
    <col min="14593" max="14593" width="17.44140625" customWidth="1"/>
    <col min="14594" max="14594" width="25" customWidth="1"/>
    <col min="14595" max="14595" width="48.33203125" customWidth="1"/>
    <col min="14596" max="14597" width="19.5546875" customWidth="1"/>
    <col min="14849" max="14849" width="17.44140625" customWidth="1"/>
    <col min="14850" max="14850" width="25" customWidth="1"/>
    <col min="14851" max="14851" width="48.33203125" customWidth="1"/>
    <col min="14852" max="14853" width="19.5546875" customWidth="1"/>
    <col min="15105" max="15105" width="17.44140625" customWidth="1"/>
    <col min="15106" max="15106" width="25" customWidth="1"/>
    <col min="15107" max="15107" width="48.33203125" customWidth="1"/>
    <col min="15108" max="15109" width="19.5546875" customWidth="1"/>
    <col min="15361" max="15361" width="17.44140625" customWidth="1"/>
    <col min="15362" max="15362" width="25" customWidth="1"/>
    <col min="15363" max="15363" width="48.33203125" customWidth="1"/>
    <col min="15364" max="15365" width="19.5546875" customWidth="1"/>
    <col min="15617" max="15617" width="17.44140625" customWidth="1"/>
    <col min="15618" max="15618" width="25" customWidth="1"/>
    <col min="15619" max="15619" width="48.33203125" customWidth="1"/>
    <col min="15620" max="15621" width="19.5546875" customWidth="1"/>
    <col min="15873" max="15873" width="17.44140625" customWidth="1"/>
    <col min="15874" max="15874" width="25" customWidth="1"/>
    <col min="15875" max="15875" width="48.33203125" customWidth="1"/>
    <col min="15876" max="15877" width="19.5546875" customWidth="1"/>
    <col min="16129" max="16129" width="17.44140625" customWidth="1"/>
    <col min="16130" max="16130" width="25" customWidth="1"/>
    <col min="16131" max="16131" width="48.33203125" customWidth="1"/>
    <col min="16132" max="16133" width="19.5546875" customWidth="1"/>
  </cols>
  <sheetData>
    <row r="1" spans="1:7" s="14" customFormat="1" ht="114" customHeight="1" x14ac:dyDescent="0.25">
      <c r="B1" s="16"/>
      <c r="C1" s="393" t="s">
        <v>473</v>
      </c>
      <c r="D1" s="393"/>
      <c r="E1" s="393"/>
      <c r="F1" s="393"/>
      <c r="G1" s="393"/>
    </row>
    <row r="2" spans="1:7" s="60" customFormat="1" ht="37.5" customHeight="1" x14ac:dyDescent="0.35">
      <c r="A2" s="392" t="s">
        <v>438</v>
      </c>
      <c r="B2" s="392"/>
      <c r="C2" s="392"/>
      <c r="D2" s="392"/>
      <c r="E2" s="392"/>
    </row>
    <row r="3" spans="1:7" s="14" customFormat="1" ht="15.6" x14ac:dyDescent="0.25">
      <c r="A3" s="17"/>
      <c r="B3" s="18"/>
      <c r="C3" s="19"/>
      <c r="D3" s="19"/>
      <c r="E3" s="20" t="s">
        <v>78</v>
      </c>
    </row>
    <row r="4" spans="1:7" s="60" customFormat="1" ht="121.8" x14ac:dyDescent="0.35">
      <c r="A4" s="44" t="s">
        <v>17</v>
      </c>
      <c r="B4" s="44" t="s">
        <v>18</v>
      </c>
      <c r="C4" s="44" t="s">
        <v>16</v>
      </c>
      <c r="D4" s="44" t="s">
        <v>132</v>
      </c>
      <c r="E4" s="44" t="s">
        <v>19</v>
      </c>
    </row>
    <row r="5" spans="1:7" s="21" customFormat="1" ht="15.6" x14ac:dyDescent="0.3">
      <c r="A5" s="43">
        <v>1</v>
      </c>
      <c r="B5" s="43">
        <v>2</v>
      </c>
      <c r="C5" s="43">
        <v>3</v>
      </c>
      <c r="D5" s="43">
        <v>4</v>
      </c>
      <c r="E5" s="43">
        <v>5</v>
      </c>
    </row>
    <row r="6" spans="1:7" s="60" customFormat="1" ht="25.95" customHeight="1" x14ac:dyDescent="0.35">
      <c r="A6" s="62"/>
      <c r="B6" s="44" t="s">
        <v>20</v>
      </c>
      <c r="C6" s="61" t="s">
        <v>21</v>
      </c>
      <c r="D6" s="316">
        <f>D7+D15</f>
        <v>393</v>
      </c>
      <c r="E6" s="316">
        <f>E7+E15</f>
        <v>1707</v>
      </c>
    </row>
    <row r="7" spans="1:7" s="60" customFormat="1" ht="18" x14ac:dyDescent="0.35">
      <c r="A7" s="62"/>
      <c r="B7" s="44"/>
      <c r="C7" s="63" t="s">
        <v>22</v>
      </c>
      <c r="D7" s="316">
        <f>D8+D9+D14</f>
        <v>393</v>
      </c>
      <c r="E7" s="316">
        <f>E8+E9+E14</f>
        <v>1707</v>
      </c>
    </row>
    <row r="8" spans="1:7" s="60" customFormat="1" ht="18" x14ac:dyDescent="0.35">
      <c r="A8" s="134">
        <v>182</v>
      </c>
      <c r="B8" s="64" t="s">
        <v>23</v>
      </c>
      <c r="C8" s="63" t="s">
        <v>24</v>
      </c>
      <c r="D8" s="315">
        <v>375</v>
      </c>
      <c r="E8" s="315">
        <v>900</v>
      </c>
    </row>
    <row r="9" spans="1:7" s="65" customFormat="1" ht="17.399999999999999" x14ac:dyDescent="0.3">
      <c r="A9" s="44">
        <v>182</v>
      </c>
      <c r="B9" s="44" t="s">
        <v>25</v>
      </c>
      <c r="C9" s="61" t="s">
        <v>26</v>
      </c>
      <c r="D9" s="316">
        <f>D10+D11</f>
        <v>18</v>
      </c>
      <c r="E9" s="316">
        <f>E10+E11</f>
        <v>805</v>
      </c>
    </row>
    <row r="10" spans="1:7" s="65" customFormat="1" ht="18" x14ac:dyDescent="0.3">
      <c r="A10" s="44">
        <v>182</v>
      </c>
      <c r="B10" s="134" t="s">
        <v>79</v>
      </c>
      <c r="C10" s="63" t="s">
        <v>82</v>
      </c>
      <c r="D10" s="315">
        <v>3</v>
      </c>
      <c r="E10" s="315">
        <v>90</v>
      </c>
    </row>
    <row r="11" spans="1:7" s="65" customFormat="1" ht="17.399999999999999" x14ac:dyDescent="0.3">
      <c r="A11" s="44">
        <v>182</v>
      </c>
      <c r="B11" s="44" t="s">
        <v>161</v>
      </c>
      <c r="C11" s="61" t="s">
        <v>162</v>
      </c>
      <c r="D11" s="316">
        <f>D12+D13</f>
        <v>15</v>
      </c>
      <c r="E11" s="316">
        <f>E12+E13</f>
        <v>715</v>
      </c>
    </row>
    <row r="12" spans="1:7" s="65" customFormat="1" ht="18" x14ac:dyDescent="0.3">
      <c r="A12" s="134">
        <v>182</v>
      </c>
      <c r="B12" s="134" t="s">
        <v>163</v>
      </c>
      <c r="C12" s="63" t="s">
        <v>165</v>
      </c>
      <c r="D12" s="315">
        <v>105</v>
      </c>
      <c r="E12" s="315">
        <v>525</v>
      </c>
    </row>
    <row r="13" spans="1:7" s="60" customFormat="1" ht="18" x14ac:dyDescent="0.35">
      <c r="A13" s="134">
        <v>182</v>
      </c>
      <c r="B13" s="134" t="s">
        <v>164</v>
      </c>
      <c r="C13" s="63" t="s">
        <v>129</v>
      </c>
      <c r="D13" s="315">
        <v>-90</v>
      </c>
      <c r="E13" s="315">
        <v>190</v>
      </c>
    </row>
    <row r="14" spans="1:7" s="65" customFormat="1" ht="17.399999999999999" x14ac:dyDescent="0.3">
      <c r="A14" s="66" t="s">
        <v>107</v>
      </c>
      <c r="B14" s="44" t="s">
        <v>27</v>
      </c>
      <c r="C14" s="61" t="s">
        <v>28</v>
      </c>
      <c r="D14" s="316">
        <v>0</v>
      </c>
      <c r="E14" s="316">
        <v>2</v>
      </c>
    </row>
    <row r="15" spans="1:7" s="60" customFormat="1" ht="18" x14ac:dyDescent="0.35">
      <c r="A15" s="67"/>
      <c r="B15" s="134"/>
      <c r="C15" s="63" t="s">
        <v>29</v>
      </c>
      <c r="D15" s="316">
        <f>D16+D17</f>
        <v>0</v>
      </c>
      <c r="E15" s="316">
        <f>E16+E17</f>
        <v>0</v>
      </c>
    </row>
    <row r="16" spans="1:7" s="65" customFormat="1" ht="34.799999999999997" x14ac:dyDescent="0.3">
      <c r="A16" s="44">
        <v>801</v>
      </c>
      <c r="B16" s="44" t="s">
        <v>30</v>
      </c>
      <c r="C16" s="146" t="s">
        <v>31</v>
      </c>
      <c r="D16" s="362">
        <v>0</v>
      </c>
      <c r="E16" s="315">
        <v>0</v>
      </c>
    </row>
    <row r="17" spans="1:6" s="65" customFormat="1" ht="18" x14ac:dyDescent="0.3">
      <c r="A17" s="44">
        <v>801</v>
      </c>
      <c r="B17" s="44" t="s">
        <v>80</v>
      </c>
      <c r="C17" s="61" t="s">
        <v>81</v>
      </c>
      <c r="D17" s="315">
        <v>0</v>
      </c>
      <c r="E17" s="315">
        <v>0</v>
      </c>
    </row>
    <row r="18" spans="1:6" s="69" customFormat="1" ht="17.399999999999999" x14ac:dyDescent="0.3">
      <c r="A18" s="68"/>
      <c r="B18" s="44" t="s">
        <v>32</v>
      </c>
      <c r="C18" s="61" t="s">
        <v>33</v>
      </c>
      <c r="D18" s="316">
        <f>D19</f>
        <v>203.51000000000002</v>
      </c>
      <c r="E18" s="316">
        <f>E19</f>
        <v>3028.2</v>
      </c>
    </row>
    <row r="19" spans="1:6" s="70" customFormat="1" ht="38.4" customHeight="1" x14ac:dyDescent="0.35">
      <c r="A19" s="44">
        <v>801</v>
      </c>
      <c r="B19" s="44" t="s">
        <v>34</v>
      </c>
      <c r="C19" s="61" t="s">
        <v>35</v>
      </c>
      <c r="D19" s="316">
        <f>D20</f>
        <v>203.51000000000002</v>
      </c>
      <c r="E19" s="316">
        <f>E20</f>
        <v>3028.2</v>
      </c>
    </row>
    <row r="20" spans="1:6" s="70" customFormat="1" ht="40.200000000000003" customHeight="1" x14ac:dyDescent="0.35">
      <c r="A20" s="134">
        <v>801</v>
      </c>
      <c r="B20" s="134" t="s">
        <v>34</v>
      </c>
      <c r="C20" s="63" t="s">
        <v>35</v>
      </c>
      <c r="D20" s="315">
        <f>D21+D22+D23+D24+D25+D26+D27</f>
        <v>203.51000000000002</v>
      </c>
      <c r="E20" s="315">
        <f>E21+E22+E23+E24+E25+E26+E27</f>
        <v>3028.2</v>
      </c>
      <c r="F20" s="71"/>
    </row>
    <row r="21" spans="1:6" s="70" customFormat="1" ht="50.4" customHeight="1" x14ac:dyDescent="0.35">
      <c r="A21" s="134">
        <v>801</v>
      </c>
      <c r="B21" s="67" t="s">
        <v>342</v>
      </c>
      <c r="C21" s="63" t="s">
        <v>343</v>
      </c>
      <c r="D21" s="315">
        <v>0</v>
      </c>
      <c r="E21" s="315">
        <v>899.15</v>
      </c>
      <c r="F21" s="71"/>
    </row>
    <row r="22" spans="1:6" s="70" customFormat="1" ht="70.95" customHeight="1" x14ac:dyDescent="0.35">
      <c r="A22" s="134">
        <v>801</v>
      </c>
      <c r="B22" s="117" t="s">
        <v>338</v>
      </c>
      <c r="C22" s="63" t="s">
        <v>344</v>
      </c>
      <c r="D22" s="315">
        <v>109.92</v>
      </c>
      <c r="E22" s="315">
        <v>1164.32</v>
      </c>
      <c r="F22" s="71"/>
    </row>
    <row r="23" spans="1:6" s="70" customFormat="1" ht="58.95" customHeight="1" x14ac:dyDescent="0.35">
      <c r="A23" s="134">
        <v>801</v>
      </c>
      <c r="B23" s="117" t="s">
        <v>339</v>
      </c>
      <c r="C23" s="63" t="s">
        <v>340</v>
      </c>
      <c r="D23" s="315">
        <v>1.9</v>
      </c>
      <c r="E23" s="315">
        <v>15.5</v>
      </c>
      <c r="F23" s="71"/>
    </row>
    <row r="24" spans="1:6" s="70" customFormat="1" ht="58.95" customHeight="1" x14ac:dyDescent="0.35">
      <c r="A24" s="134">
        <v>801</v>
      </c>
      <c r="B24" s="117" t="s">
        <v>149</v>
      </c>
      <c r="C24" s="63" t="s">
        <v>341</v>
      </c>
      <c r="D24" s="315">
        <v>78.7</v>
      </c>
      <c r="E24" s="315">
        <v>510.3</v>
      </c>
      <c r="F24" s="71"/>
    </row>
    <row r="25" spans="1:6" s="70" customFormat="1" ht="64.95" customHeight="1" x14ac:dyDescent="0.35">
      <c r="A25" s="134">
        <v>801</v>
      </c>
      <c r="B25" s="64" t="s">
        <v>303</v>
      </c>
      <c r="C25" s="63" t="s">
        <v>336</v>
      </c>
      <c r="D25" s="315">
        <v>12.99</v>
      </c>
      <c r="E25" s="315">
        <v>438.93</v>
      </c>
      <c r="F25" s="71"/>
    </row>
    <row r="26" spans="1:6" s="70" customFormat="1" ht="50.4" customHeight="1" x14ac:dyDescent="0.35">
      <c r="A26" s="134">
        <v>801</v>
      </c>
      <c r="B26" s="64" t="s">
        <v>148</v>
      </c>
      <c r="C26" s="63" t="s">
        <v>355</v>
      </c>
      <c r="D26" s="315">
        <v>0</v>
      </c>
      <c r="E26" s="315">
        <v>0</v>
      </c>
      <c r="F26" s="71"/>
    </row>
    <row r="27" spans="1:6" s="70" customFormat="1" ht="39" customHeight="1" x14ac:dyDescent="0.35">
      <c r="A27" s="134">
        <v>801</v>
      </c>
      <c r="B27" s="64" t="s">
        <v>304</v>
      </c>
      <c r="C27" s="63" t="s">
        <v>301</v>
      </c>
      <c r="D27" s="315">
        <v>0</v>
      </c>
      <c r="E27" s="315">
        <v>0</v>
      </c>
      <c r="F27" s="71"/>
    </row>
    <row r="28" spans="1:6" s="60" customFormat="1" ht="18" x14ac:dyDescent="0.35">
      <c r="A28" s="44"/>
      <c r="B28" s="44"/>
      <c r="C28" s="61" t="s">
        <v>36</v>
      </c>
      <c r="D28" s="316">
        <f>D6+D18</f>
        <v>596.51</v>
      </c>
      <c r="E28" s="316">
        <f>E6+E18</f>
        <v>4735.2</v>
      </c>
    </row>
    <row r="29" spans="1:6" s="46" customFormat="1" ht="17.399999999999999" x14ac:dyDescent="0.3">
      <c r="A29" s="73"/>
      <c r="B29" s="74"/>
      <c r="C29" s="74"/>
      <c r="D29" s="74"/>
      <c r="E29" s="72"/>
    </row>
    <row r="30" spans="1:6" ht="12.75" customHeight="1" x14ac:dyDescent="0.25">
      <c r="A30" s="24"/>
      <c r="B30" s="26"/>
      <c r="C30" s="25"/>
      <c r="D30" s="25"/>
      <c r="E30" s="23"/>
    </row>
    <row r="31" spans="1:6" ht="12.75" customHeight="1" x14ac:dyDescent="0.25">
      <c r="A31" s="24"/>
      <c r="B31" s="25"/>
      <c r="C31" s="25"/>
      <c r="D31" s="25"/>
      <c r="E31" s="23"/>
    </row>
    <row r="32" spans="1:6" ht="12.75" customHeight="1" x14ac:dyDescent="0.25">
      <c r="A32" s="24"/>
      <c r="B32" s="26"/>
      <c r="C32" s="25"/>
      <c r="D32" s="25"/>
      <c r="E32" s="23"/>
    </row>
    <row r="33" spans="1:5" x14ac:dyDescent="0.25">
      <c r="A33" s="24"/>
      <c r="B33" s="25"/>
      <c r="C33" s="25"/>
      <c r="D33" s="25"/>
      <c r="E33" s="23"/>
    </row>
    <row r="34" spans="1:5" ht="26.25" customHeight="1" x14ac:dyDescent="0.25">
      <c r="A34" s="24"/>
      <c r="B34" s="27"/>
      <c r="C34" s="27"/>
      <c r="D34" s="27"/>
      <c r="E34" s="27"/>
    </row>
    <row r="35" spans="1:5" x14ac:dyDescent="0.25">
      <c r="A35" s="24"/>
    </row>
  </sheetData>
  <mergeCells count="3">
    <mergeCell ref="A2:E2"/>
    <mergeCell ref="F1:G1"/>
    <mergeCell ref="C1:E1"/>
  </mergeCells>
  <pageMargins left="0.62992125984251968" right="0.19685039370078741" top="0.51181102362204722" bottom="0.43307086614173229" header="0.51181102362204722" footer="0.43307086614173229"/>
  <pageSetup paperSize="9" scale="66"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4"/>
  <sheetViews>
    <sheetView view="pageBreakPreview" topLeftCell="A25" zoomScaleSheetLayoutView="100" workbookViewId="0">
      <selection activeCell="E21" sqref="E21"/>
    </sheetView>
  </sheetViews>
  <sheetFormatPr defaultRowHeight="13.2" x14ac:dyDescent="0.25"/>
  <cols>
    <col min="1" max="1" width="13.44140625" customWidth="1"/>
    <col min="2" max="2" width="33.44140625" style="22" customWidth="1"/>
    <col min="3" max="3" width="49.88671875" style="28" customWidth="1"/>
    <col min="4" max="4" width="16.33203125" style="28" customWidth="1"/>
    <col min="5" max="5" width="19.5546875" style="22" customWidth="1"/>
    <col min="6" max="6" width="15.88671875" customWidth="1"/>
    <col min="257" max="257" width="17.44140625" customWidth="1"/>
    <col min="258" max="258" width="25" customWidth="1"/>
    <col min="259" max="259" width="49.88671875" customWidth="1"/>
    <col min="260" max="261" width="19.5546875" customWidth="1"/>
    <col min="262" max="262" width="13.109375" customWidth="1"/>
    <col min="513" max="513" width="17.44140625" customWidth="1"/>
    <col min="514" max="514" width="25" customWidth="1"/>
    <col min="515" max="515" width="49.88671875" customWidth="1"/>
    <col min="516" max="517" width="19.5546875" customWidth="1"/>
    <col min="518" max="518" width="13.109375" customWidth="1"/>
    <col min="769" max="769" width="17.44140625" customWidth="1"/>
    <col min="770" max="770" width="25" customWidth="1"/>
    <col min="771" max="771" width="49.88671875" customWidth="1"/>
    <col min="772" max="773" width="19.5546875" customWidth="1"/>
    <col min="774" max="774" width="13.109375" customWidth="1"/>
    <col min="1025" max="1025" width="17.44140625" customWidth="1"/>
    <col min="1026" max="1026" width="25" customWidth="1"/>
    <col min="1027" max="1027" width="49.88671875" customWidth="1"/>
    <col min="1028" max="1029" width="19.5546875" customWidth="1"/>
    <col min="1030" max="1030" width="13.109375" customWidth="1"/>
    <col min="1281" max="1281" width="17.44140625" customWidth="1"/>
    <col min="1282" max="1282" width="25" customWidth="1"/>
    <col min="1283" max="1283" width="49.88671875" customWidth="1"/>
    <col min="1284" max="1285" width="19.5546875" customWidth="1"/>
    <col min="1286" max="1286" width="13.109375" customWidth="1"/>
    <col min="1537" max="1537" width="17.44140625" customWidth="1"/>
    <col min="1538" max="1538" width="25" customWidth="1"/>
    <col min="1539" max="1539" width="49.88671875" customWidth="1"/>
    <col min="1540" max="1541" width="19.5546875" customWidth="1"/>
    <col min="1542" max="1542" width="13.109375" customWidth="1"/>
    <col min="1793" max="1793" width="17.44140625" customWidth="1"/>
    <col min="1794" max="1794" width="25" customWidth="1"/>
    <col min="1795" max="1795" width="49.88671875" customWidth="1"/>
    <col min="1796" max="1797" width="19.5546875" customWidth="1"/>
    <col min="1798" max="1798" width="13.109375" customWidth="1"/>
    <col min="2049" max="2049" width="17.44140625" customWidth="1"/>
    <col min="2050" max="2050" width="25" customWidth="1"/>
    <col min="2051" max="2051" width="49.88671875" customWidth="1"/>
    <col min="2052" max="2053" width="19.5546875" customWidth="1"/>
    <col min="2054" max="2054" width="13.109375" customWidth="1"/>
    <col min="2305" max="2305" width="17.44140625" customWidth="1"/>
    <col min="2306" max="2306" width="25" customWidth="1"/>
    <col min="2307" max="2307" width="49.88671875" customWidth="1"/>
    <col min="2308" max="2309" width="19.5546875" customWidth="1"/>
    <col min="2310" max="2310" width="13.109375" customWidth="1"/>
    <col min="2561" max="2561" width="17.44140625" customWidth="1"/>
    <col min="2562" max="2562" width="25" customWidth="1"/>
    <col min="2563" max="2563" width="49.88671875" customWidth="1"/>
    <col min="2564" max="2565" width="19.5546875" customWidth="1"/>
    <col min="2566" max="2566" width="13.109375" customWidth="1"/>
    <col min="2817" max="2817" width="17.44140625" customWidth="1"/>
    <col min="2818" max="2818" width="25" customWidth="1"/>
    <col min="2819" max="2819" width="49.88671875" customWidth="1"/>
    <col min="2820" max="2821" width="19.5546875" customWidth="1"/>
    <col min="2822" max="2822" width="13.109375" customWidth="1"/>
    <col min="3073" max="3073" width="17.44140625" customWidth="1"/>
    <col min="3074" max="3074" width="25" customWidth="1"/>
    <col min="3075" max="3075" width="49.88671875" customWidth="1"/>
    <col min="3076" max="3077" width="19.5546875" customWidth="1"/>
    <col min="3078" max="3078" width="13.109375" customWidth="1"/>
    <col min="3329" max="3329" width="17.44140625" customWidth="1"/>
    <col min="3330" max="3330" width="25" customWidth="1"/>
    <col min="3331" max="3331" width="49.88671875" customWidth="1"/>
    <col min="3332" max="3333" width="19.5546875" customWidth="1"/>
    <col min="3334" max="3334" width="13.109375" customWidth="1"/>
    <col min="3585" max="3585" width="17.44140625" customWidth="1"/>
    <col min="3586" max="3586" width="25" customWidth="1"/>
    <col min="3587" max="3587" width="49.88671875" customWidth="1"/>
    <col min="3588" max="3589" width="19.5546875" customWidth="1"/>
    <col min="3590" max="3590" width="13.109375" customWidth="1"/>
    <col min="3841" max="3841" width="17.44140625" customWidth="1"/>
    <col min="3842" max="3842" width="25" customWidth="1"/>
    <col min="3843" max="3843" width="49.88671875" customWidth="1"/>
    <col min="3844" max="3845" width="19.5546875" customWidth="1"/>
    <col min="3846" max="3846" width="13.109375" customWidth="1"/>
    <col min="4097" max="4097" width="17.44140625" customWidth="1"/>
    <col min="4098" max="4098" width="25" customWidth="1"/>
    <col min="4099" max="4099" width="49.88671875" customWidth="1"/>
    <col min="4100" max="4101" width="19.5546875" customWidth="1"/>
    <col min="4102" max="4102" width="13.109375" customWidth="1"/>
    <col min="4353" max="4353" width="17.44140625" customWidth="1"/>
    <col min="4354" max="4354" width="25" customWidth="1"/>
    <col min="4355" max="4355" width="49.88671875" customWidth="1"/>
    <col min="4356" max="4357" width="19.5546875" customWidth="1"/>
    <col min="4358" max="4358" width="13.109375" customWidth="1"/>
    <col min="4609" max="4609" width="17.44140625" customWidth="1"/>
    <col min="4610" max="4610" width="25" customWidth="1"/>
    <col min="4611" max="4611" width="49.88671875" customWidth="1"/>
    <col min="4612" max="4613" width="19.5546875" customWidth="1"/>
    <col min="4614" max="4614" width="13.109375" customWidth="1"/>
    <col min="4865" max="4865" width="17.44140625" customWidth="1"/>
    <col min="4866" max="4866" width="25" customWidth="1"/>
    <col min="4867" max="4867" width="49.88671875" customWidth="1"/>
    <col min="4868" max="4869" width="19.5546875" customWidth="1"/>
    <col min="4870" max="4870" width="13.109375" customWidth="1"/>
    <col min="5121" max="5121" width="17.44140625" customWidth="1"/>
    <col min="5122" max="5122" width="25" customWidth="1"/>
    <col min="5123" max="5123" width="49.88671875" customWidth="1"/>
    <col min="5124" max="5125" width="19.5546875" customWidth="1"/>
    <col min="5126" max="5126" width="13.109375" customWidth="1"/>
    <col min="5377" max="5377" width="17.44140625" customWidth="1"/>
    <col min="5378" max="5378" width="25" customWidth="1"/>
    <col min="5379" max="5379" width="49.88671875" customWidth="1"/>
    <col min="5380" max="5381" width="19.5546875" customWidth="1"/>
    <col min="5382" max="5382" width="13.109375" customWidth="1"/>
    <col min="5633" max="5633" width="17.44140625" customWidth="1"/>
    <col min="5634" max="5634" width="25" customWidth="1"/>
    <col min="5635" max="5635" width="49.88671875" customWidth="1"/>
    <col min="5636" max="5637" width="19.5546875" customWidth="1"/>
    <col min="5638" max="5638" width="13.109375" customWidth="1"/>
    <col min="5889" max="5889" width="17.44140625" customWidth="1"/>
    <col min="5890" max="5890" width="25" customWidth="1"/>
    <col min="5891" max="5891" width="49.88671875" customWidth="1"/>
    <col min="5892" max="5893" width="19.5546875" customWidth="1"/>
    <col min="5894" max="5894" width="13.109375" customWidth="1"/>
    <col min="6145" max="6145" width="17.44140625" customWidth="1"/>
    <col min="6146" max="6146" width="25" customWidth="1"/>
    <col min="6147" max="6147" width="49.88671875" customWidth="1"/>
    <col min="6148" max="6149" width="19.5546875" customWidth="1"/>
    <col min="6150" max="6150" width="13.109375" customWidth="1"/>
    <col min="6401" max="6401" width="17.44140625" customWidth="1"/>
    <col min="6402" max="6402" width="25" customWidth="1"/>
    <col min="6403" max="6403" width="49.88671875" customWidth="1"/>
    <col min="6404" max="6405" width="19.5546875" customWidth="1"/>
    <col min="6406" max="6406" width="13.109375" customWidth="1"/>
    <col min="6657" max="6657" width="17.44140625" customWidth="1"/>
    <col min="6658" max="6658" width="25" customWidth="1"/>
    <col min="6659" max="6659" width="49.88671875" customWidth="1"/>
    <col min="6660" max="6661" width="19.5546875" customWidth="1"/>
    <col min="6662" max="6662" width="13.109375" customWidth="1"/>
    <col min="6913" max="6913" width="17.44140625" customWidth="1"/>
    <col min="6914" max="6914" width="25" customWidth="1"/>
    <col min="6915" max="6915" width="49.88671875" customWidth="1"/>
    <col min="6916" max="6917" width="19.5546875" customWidth="1"/>
    <col min="6918" max="6918" width="13.109375" customWidth="1"/>
    <col min="7169" max="7169" width="17.44140625" customWidth="1"/>
    <col min="7170" max="7170" width="25" customWidth="1"/>
    <col min="7171" max="7171" width="49.88671875" customWidth="1"/>
    <col min="7172" max="7173" width="19.5546875" customWidth="1"/>
    <col min="7174" max="7174" width="13.109375" customWidth="1"/>
    <col min="7425" max="7425" width="17.44140625" customWidth="1"/>
    <col min="7426" max="7426" width="25" customWidth="1"/>
    <col min="7427" max="7427" width="49.88671875" customWidth="1"/>
    <col min="7428" max="7429" width="19.5546875" customWidth="1"/>
    <col min="7430" max="7430" width="13.109375" customWidth="1"/>
    <col min="7681" max="7681" width="17.44140625" customWidth="1"/>
    <col min="7682" max="7682" width="25" customWidth="1"/>
    <col min="7683" max="7683" width="49.88671875" customWidth="1"/>
    <col min="7684" max="7685" width="19.5546875" customWidth="1"/>
    <col min="7686" max="7686" width="13.109375" customWidth="1"/>
    <col min="7937" max="7937" width="17.44140625" customWidth="1"/>
    <col min="7938" max="7938" width="25" customWidth="1"/>
    <col min="7939" max="7939" width="49.88671875" customWidth="1"/>
    <col min="7940" max="7941" width="19.5546875" customWidth="1"/>
    <col min="7942" max="7942" width="13.109375" customWidth="1"/>
    <col min="8193" max="8193" width="17.44140625" customWidth="1"/>
    <col min="8194" max="8194" width="25" customWidth="1"/>
    <col min="8195" max="8195" width="49.88671875" customWidth="1"/>
    <col min="8196" max="8197" width="19.5546875" customWidth="1"/>
    <col min="8198" max="8198" width="13.109375" customWidth="1"/>
    <col min="8449" max="8449" width="17.44140625" customWidth="1"/>
    <col min="8450" max="8450" width="25" customWidth="1"/>
    <col min="8451" max="8451" width="49.88671875" customWidth="1"/>
    <col min="8452" max="8453" width="19.5546875" customWidth="1"/>
    <col min="8454" max="8454" width="13.109375" customWidth="1"/>
    <col min="8705" max="8705" width="17.44140625" customWidth="1"/>
    <col min="8706" max="8706" width="25" customWidth="1"/>
    <col min="8707" max="8707" width="49.88671875" customWidth="1"/>
    <col min="8708" max="8709" width="19.5546875" customWidth="1"/>
    <col min="8710" max="8710" width="13.109375" customWidth="1"/>
    <col min="8961" max="8961" width="17.44140625" customWidth="1"/>
    <col min="8962" max="8962" width="25" customWidth="1"/>
    <col min="8963" max="8963" width="49.88671875" customWidth="1"/>
    <col min="8964" max="8965" width="19.5546875" customWidth="1"/>
    <col min="8966" max="8966" width="13.109375" customWidth="1"/>
    <col min="9217" max="9217" width="17.44140625" customWidth="1"/>
    <col min="9218" max="9218" width="25" customWidth="1"/>
    <col min="9219" max="9219" width="49.88671875" customWidth="1"/>
    <col min="9220" max="9221" width="19.5546875" customWidth="1"/>
    <col min="9222" max="9222" width="13.109375" customWidth="1"/>
    <col min="9473" max="9473" width="17.44140625" customWidth="1"/>
    <col min="9474" max="9474" width="25" customWidth="1"/>
    <col min="9475" max="9475" width="49.88671875" customWidth="1"/>
    <col min="9476" max="9477" width="19.5546875" customWidth="1"/>
    <col min="9478" max="9478" width="13.109375" customWidth="1"/>
    <col min="9729" max="9729" width="17.44140625" customWidth="1"/>
    <col min="9730" max="9730" width="25" customWidth="1"/>
    <col min="9731" max="9731" width="49.88671875" customWidth="1"/>
    <col min="9732" max="9733" width="19.5546875" customWidth="1"/>
    <col min="9734" max="9734" width="13.109375" customWidth="1"/>
    <col min="9985" max="9985" width="17.44140625" customWidth="1"/>
    <col min="9986" max="9986" width="25" customWidth="1"/>
    <col min="9987" max="9987" width="49.88671875" customWidth="1"/>
    <col min="9988" max="9989" width="19.5546875" customWidth="1"/>
    <col min="9990" max="9990" width="13.109375" customWidth="1"/>
    <col min="10241" max="10241" width="17.44140625" customWidth="1"/>
    <col min="10242" max="10242" width="25" customWidth="1"/>
    <col min="10243" max="10243" width="49.88671875" customWidth="1"/>
    <col min="10244" max="10245" width="19.5546875" customWidth="1"/>
    <col min="10246" max="10246" width="13.109375" customWidth="1"/>
    <col min="10497" max="10497" width="17.44140625" customWidth="1"/>
    <col min="10498" max="10498" width="25" customWidth="1"/>
    <col min="10499" max="10499" width="49.88671875" customWidth="1"/>
    <col min="10500" max="10501" width="19.5546875" customWidth="1"/>
    <col min="10502" max="10502" width="13.109375" customWidth="1"/>
    <col min="10753" max="10753" width="17.44140625" customWidth="1"/>
    <col min="10754" max="10754" width="25" customWidth="1"/>
    <col min="10755" max="10755" width="49.88671875" customWidth="1"/>
    <col min="10756" max="10757" width="19.5546875" customWidth="1"/>
    <col min="10758" max="10758" width="13.109375" customWidth="1"/>
    <col min="11009" max="11009" width="17.44140625" customWidth="1"/>
    <col min="11010" max="11010" width="25" customWidth="1"/>
    <col min="11011" max="11011" width="49.88671875" customWidth="1"/>
    <col min="11012" max="11013" width="19.5546875" customWidth="1"/>
    <col min="11014" max="11014" width="13.109375" customWidth="1"/>
    <col min="11265" max="11265" width="17.44140625" customWidth="1"/>
    <col min="11266" max="11266" width="25" customWidth="1"/>
    <col min="11267" max="11267" width="49.88671875" customWidth="1"/>
    <col min="11268" max="11269" width="19.5546875" customWidth="1"/>
    <col min="11270" max="11270" width="13.109375" customWidth="1"/>
    <col min="11521" max="11521" width="17.44140625" customWidth="1"/>
    <col min="11522" max="11522" width="25" customWidth="1"/>
    <col min="11523" max="11523" width="49.88671875" customWidth="1"/>
    <col min="11524" max="11525" width="19.5546875" customWidth="1"/>
    <col min="11526" max="11526" width="13.109375" customWidth="1"/>
    <col min="11777" max="11777" width="17.44140625" customWidth="1"/>
    <col min="11778" max="11778" width="25" customWidth="1"/>
    <col min="11779" max="11779" width="49.88671875" customWidth="1"/>
    <col min="11780" max="11781" width="19.5546875" customWidth="1"/>
    <col min="11782" max="11782" width="13.109375" customWidth="1"/>
    <col min="12033" max="12033" width="17.44140625" customWidth="1"/>
    <col min="12034" max="12034" width="25" customWidth="1"/>
    <col min="12035" max="12035" width="49.88671875" customWidth="1"/>
    <col min="12036" max="12037" width="19.5546875" customWidth="1"/>
    <col min="12038" max="12038" width="13.109375" customWidth="1"/>
    <col min="12289" max="12289" width="17.44140625" customWidth="1"/>
    <col min="12290" max="12290" width="25" customWidth="1"/>
    <col min="12291" max="12291" width="49.88671875" customWidth="1"/>
    <col min="12292" max="12293" width="19.5546875" customWidth="1"/>
    <col min="12294" max="12294" width="13.109375" customWidth="1"/>
    <col min="12545" max="12545" width="17.44140625" customWidth="1"/>
    <col min="12546" max="12546" width="25" customWidth="1"/>
    <col min="12547" max="12547" width="49.88671875" customWidth="1"/>
    <col min="12548" max="12549" width="19.5546875" customWidth="1"/>
    <col min="12550" max="12550" width="13.109375" customWidth="1"/>
    <col min="12801" max="12801" width="17.44140625" customWidth="1"/>
    <col min="12802" max="12802" width="25" customWidth="1"/>
    <col min="12803" max="12803" width="49.88671875" customWidth="1"/>
    <col min="12804" max="12805" width="19.5546875" customWidth="1"/>
    <col min="12806" max="12806" width="13.109375" customWidth="1"/>
    <col min="13057" max="13057" width="17.44140625" customWidth="1"/>
    <col min="13058" max="13058" width="25" customWidth="1"/>
    <col min="13059" max="13059" width="49.88671875" customWidth="1"/>
    <col min="13060" max="13061" width="19.5546875" customWidth="1"/>
    <col min="13062" max="13062" width="13.109375" customWidth="1"/>
    <col min="13313" max="13313" width="17.44140625" customWidth="1"/>
    <col min="13314" max="13314" width="25" customWidth="1"/>
    <col min="13315" max="13315" width="49.88671875" customWidth="1"/>
    <col min="13316" max="13317" width="19.5546875" customWidth="1"/>
    <col min="13318" max="13318" width="13.109375" customWidth="1"/>
    <col min="13569" max="13569" width="17.44140625" customWidth="1"/>
    <col min="13570" max="13570" width="25" customWidth="1"/>
    <col min="13571" max="13571" width="49.88671875" customWidth="1"/>
    <col min="13572" max="13573" width="19.5546875" customWidth="1"/>
    <col min="13574" max="13574" width="13.109375" customWidth="1"/>
    <col min="13825" max="13825" width="17.44140625" customWidth="1"/>
    <col min="13826" max="13826" width="25" customWidth="1"/>
    <col min="13827" max="13827" width="49.88671875" customWidth="1"/>
    <col min="13828" max="13829" width="19.5546875" customWidth="1"/>
    <col min="13830" max="13830" width="13.109375" customWidth="1"/>
    <col min="14081" max="14081" width="17.44140625" customWidth="1"/>
    <col min="14082" max="14082" width="25" customWidth="1"/>
    <col min="14083" max="14083" width="49.88671875" customWidth="1"/>
    <col min="14084" max="14085" width="19.5546875" customWidth="1"/>
    <col min="14086" max="14086" width="13.109375" customWidth="1"/>
    <col min="14337" max="14337" width="17.44140625" customWidth="1"/>
    <col min="14338" max="14338" width="25" customWidth="1"/>
    <col min="14339" max="14339" width="49.88671875" customWidth="1"/>
    <col min="14340" max="14341" width="19.5546875" customWidth="1"/>
    <col min="14342" max="14342" width="13.109375" customWidth="1"/>
    <col min="14593" max="14593" width="17.44140625" customWidth="1"/>
    <col min="14594" max="14594" width="25" customWidth="1"/>
    <col min="14595" max="14595" width="49.88671875" customWidth="1"/>
    <col min="14596" max="14597" width="19.5546875" customWidth="1"/>
    <col min="14598" max="14598" width="13.109375" customWidth="1"/>
    <col min="14849" max="14849" width="17.44140625" customWidth="1"/>
    <col min="14850" max="14850" width="25" customWidth="1"/>
    <col min="14851" max="14851" width="49.88671875" customWidth="1"/>
    <col min="14852" max="14853" width="19.5546875" customWidth="1"/>
    <col min="14854" max="14854" width="13.109375" customWidth="1"/>
    <col min="15105" max="15105" width="17.44140625" customWidth="1"/>
    <col min="15106" max="15106" width="25" customWidth="1"/>
    <col min="15107" max="15107" width="49.88671875" customWidth="1"/>
    <col min="15108" max="15109" width="19.5546875" customWidth="1"/>
    <col min="15110" max="15110" width="13.109375" customWidth="1"/>
    <col min="15361" max="15361" width="17.44140625" customWidth="1"/>
    <col min="15362" max="15362" width="25" customWidth="1"/>
    <col min="15363" max="15363" width="49.88671875" customWidth="1"/>
    <col min="15364" max="15365" width="19.5546875" customWidth="1"/>
    <col min="15366" max="15366" width="13.109375" customWidth="1"/>
    <col min="15617" max="15617" width="17.44140625" customWidth="1"/>
    <col min="15618" max="15618" width="25" customWidth="1"/>
    <col min="15619" max="15619" width="49.88671875" customWidth="1"/>
    <col min="15620" max="15621" width="19.5546875" customWidth="1"/>
    <col min="15622" max="15622" width="13.109375" customWidth="1"/>
    <col min="15873" max="15873" width="17.44140625" customWidth="1"/>
    <col min="15874" max="15874" width="25" customWidth="1"/>
    <col min="15875" max="15875" width="49.88671875" customWidth="1"/>
    <col min="15876" max="15877" width="19.5546875" customWidth="1"/>
    <col min="15878" max="15878" width="13.109375" customWidth="1"/>
    <col min="16129" max="16129" width="17.44140625" customWidth="1"/>
    <col min="16130" max="16130" width="25" customWidth="1"/>
    <col min="16131" max="16131" width="49.88671875" customWidth="1"/>
    <col min="16132" max="16133" width="19.5546875" customWidth="1"/>
    <col min="16134" max="16134" width="13.109375" customWidth="1"/>
  </cols>
  <sheetData>
    <row r="1" spans="1:6" s="14" customFormat="1" ht="95.25" customHeight="1" x14ac:dyDescent="0.25">
      <c r="B1" s="16"/>
      <c r="C1" s="393" t="s">
        <v>474</v>
      </c>
      <c r="D1" s="393"/>
      <c r="E1" s="393"/>
      <c r="F1" s="393"/>
    </row>
    <row r="2" spans="1:6" s="60" customFormat="1" ht="43.5" customHeight="1" x14ac:dyDescent="0.35">
      <c r="A2" s="392" t="s">
        <v>451</v>
      </c>
      <c r="B2" s="397"/>
      <c r="C2" s="397"/>
      <c r="D2" s="397"/>
      <c r="E2" s="397"/>
    </row>
    <row r="3" spans="1:6" s="14" customFormat="1" ht="15.6" x14ac:dyDescent="0.25">
      <c r="A3" s="17"/>
      <c r="B3" s="18"/>
      <c r="C3" s="19"/>
      <c r="D3" s="19"/>
      <c r="E3" s="396" t="s">
        <v>78</v>
      </c>
      <c r="F3" s="396"/>
    </row>
    <row r="4" spans="1:6" s="60" customFormat="1" ht="33.75" customHeight="1" x14ac:dyDescent="0.35">
      <c r="A4" s="394" t="s">
        <v>17</v>
      </c>
      <c r="B4" s="394" t="s">
        <v>18</v>
      </c>
      <c r="C4" s="394" t="s">
        <v>16</v>
      </c>
      <c r="D4" s="398">
        <v>2025</v>
      </c>
      <c r="E4" s="399"/>
      <c r="F4" s="44">
        <v>2026</v>
      </c>
    </row>
    <row r="5" spans="1:6" s="60" customFormat="1" ht="66" customHeight="1" x14ac:dyDescent="0.35">
      <c r="A5" s="395"/>
      <c r="B5" s="395"/>
      <c r="C5" s="395"/>
      <c r="D5" s="44" t="s">
        <v>166</v>
      </c>
      <c r="E5" s="44" t="s">
        <v>12</v>
      </c>
      <c r="F5" s="48" t="s">
        <v>9</v>
      </c>
    </row>
    <row r="6" spans="1:6" s="60" customFormat="1" ht="34.799999999999997" x14ac:dyDescent="0.35">
      <c r="A6" s="62"/>
      <c r="B6" s="44" t="s">
        <v>20</v>
      </c>
      <c r="C6" s="61" t="s">
        <v>21</v>
      </c>
      <c r="D6" s="316">
        <f>D7+D15</f>
        <v>488</v>
      </c>
      <c r="E6" s="316">
        <f>E7+E15</f>
        <v>1807</v>
      </c>
      <c r="F6" s="316">
        <f>F7+F15</f>
        <v>1912</v>
      </c>
    </row>
    <row r="7" spans="1:6" s="60" customFormat="1" ht="18" x14ac:dyDescent="0.35">
      <c r="A7" s="62"/>
      <c r="B7" s="44"/>
      <c r="C7" s="63" t="s">
        <v>22</v>
      </c>
      <c r="D7" s="316">
        <f>D8+D9+D14</f>
        <v>488</v>
      </c>
      <c r="E7" s="316">
        <f>E8+E9+E14</f>
        <v>1807</v>
      </c>
      <c r="F7" s="316">
        <f>F8+F9+F14</f>
        <v>1912</v>
      </c>
    </row>
    <row r="8" spans="1:6" s="60" customFormat="1" ht="18" x14ac:dyDescent="0.35">
      <c r="A8" s="134">
        <v>182</v>
      </c>
      <c r="B8" s="64" t="s">
        <v>23</v>
      </c>
      <c r="C8" s="63" t="s">
        <v>24</v>
      </c>
      <c r="D8" s="315">
        <v>440</v>
      </c>
      <c r="E8" s="315">
        <v>970</v>
      </c>
      <c r="F8" s="315">
        <v>1045</v>
      </c>
    </row>
    <row r="9" spans="1:6" s="65" customFormat="1" ht="21" customHeight="1" x14ac:dyDescent="0.3">
      <c r="A9" s="44">
        <v>182</v>
      </c>
      <c r="B9" s="44" t="s">
        <v>25</v>
      </c>
      <c r="C9" s="61" t="s">
        <v>26</v>
      </c>
      <c r="D9" s="316">
        <f>D10+D11</f>
        <v>48</v>
      </c>
      <c r="E9" s="316">
        <f>E10+E11</f>
        <v>835</v>
      </c>
      <c r="F9" s="316">
        <f>F10+F11</f>
        <v>865</v>
      </c>
    </row>
    <row r="10" spans="1:6" s="65" customFormat="1" ht="21" customHeight="1" x14ac:dyDescent="0.3">
      <c r="A10" s="134">
        <v>182</v>
      </c>
      <c r="B10" s="134" t="s">
        <v>79</v>
      </c>
      <c r="C10" s="63" t="s">
        <v>82</v>
      </c>
      <c r="D10" s="315">
        <v>8</v>
      </c>
      <c r="E10" s="315">
        <v>95</v>
      </c>
      <c r="F10" s="315">
        <v>100</v>
      </c>
    </row>
    <row r="11" spans="1:6" s="60" customFormat="1" ht="21" customHeight="1" x14ac:dyDescent="0.35">
      <c r="A11" s="134"/>
      <c r="B11" s="44" t="s">
        <v>167</v>
      </c>
      <c r="C11" s="61" t="s">
        <v>162</v>
      </c>
      <c r="D11" s="316">
        <f>D12+D13</f>
        <v>40</v>
      </c>
      <c r="E11" s="316">
        <f>E12+E13</f>
        <v>740</v>
      </c>
      <c r="F11" s="316">
        <f>F12+F13</f>
        <v>765</v>
      </c>
    </row>
    <row r="12" spans="1:6" s="60" customFormat="1" ht="21" customHeight="1" x14ac:dyDescent="0.35">
      <c r="A12" s="134">
        <v>182</v>
      </c>
      <c r="B12" s="134" t="s">
        <v>163</v>
      </c>
      <c r="C12" s="63" t="s">
        <v>165</v>
      </c>
      <c r="D12" s="315">
        <v>120</v>
      </c>
      <c r="E12" s="315">
        <v>540</v>
      </c>
      <c r="F12" s="315">
        <v>555</v>
      </c>
    </row>
    <row r="13" spans="1:6" s="60" customFormat="1" ht="21" customHeight="1" x14ac:dyDescent="0.35">
      <c r="A13" s="134">
        <v>182</v>
      </c>
      <c r="B13" s="134" t="s">
        <v>168</v>
      </c>
      <c r="C13" s="63" t="s">
        <v>129</v>
      </c>
      <c r="D13" s="315">
        <v>-80</v>
      </c>
      <c r="E13" s="315">
        <v>200</v>
      </c>
      <c r="F13" s="315">
        <v>210</v>
      </c>
    </row>
    <row r="14" spans="1:6" s="60" customFormat="1" ht="21" customHeight="1" x14ac:dyDescent="0.35">
      <c r="A14" s="44">
        <v>801</v>
      </c>
      <c r="B14" s="44" t="s">
        <v>27</v>
      </c>
      <c r="C14" s="61" t="s">
        <v>28</v>
      </c>
      <c r="D14" s="316">
        <v>0</v>
      </c>
      <c r="E14" s="316">
        <v>2</v>
      </c>
      <c r="F14" s="316">
        <v>2</v>
      </c>
    </row>
    <row r="15" spans="1:6" s="60" customFormat="1" ht="18" x14ac:dyDescent="0.35">
      <c r="A15" s="134"/>
      <c r="B15" s="134"/>
      <c r="C15" s="63" t="s">
        <v>29</v>
      </c>
      <c r="D15" s="316">
        <f>D16+D17</f>
        <v>0</v>
      </c>
      <c r="E15" s="316">
        <f>E16+E17</f>
        <v>0</v>
      </c>
      <c r="F15" s="316">
        <f>F16+F17</f>
        <v>0</v>
      </c>
    </row>
    <row r="16" spans="1:6" s="65" customFormat="1" ht="34.799999999999997" x14ac:dyDescent="0.3">
      <c r="A16" s="66" t="s">
        <v>107</v>
      </c>
      <c r="B16" s="44" t="s">
        <v>30</v>
      </c>
      <c r="C16" s="124" t="s">
        <v>31</v>
      </c>
      <c r="D16" s="362">
        <v>0</v>
      </c>
      <c r="E16" s="315">
        <v>0</v>
      </c>
      <c r="F16" s="315">
        <v>0</v>
      </c>
    </row>
    <row r="17" spans="1:6" s="65" customFormat="1" ht="21" customHeight="1" x14ac:dyDescent="0.3">
      <c r="A17" s="44">
        <v>801</v>
      </c>
      <c r="B17" s="44" t="s">
        <v>80</v>
      </c>
      <c r="C17" s="61" t="s">
        <v>81</v>
      </c>
      <c r="D17" s="315">
        <v>0</v>
      </c>
      <c r="E17" s="315">
        <v>0</v>
      </c>
      <c r="F17" s="315">
        <v>0</v>
      </c>
    </row>
    <row r="18" spans="1:6" s="65" customFormat="1" ht="21" customHeight="1" x14ac:dyDescent="0.3">
      <c r="A18" s="44">
        <v>801</v>
      </c>
      <c r="B18" s="44" t="s">
        <v>32</v>
      </c>
      <c r="C18" s="61" t="s">
        <v>33</v>
      </c>
      <c r="D18" s="316">
        <f>D19</f>
        <v>-231.66</v>
      </c>
      <c r="E18" s="316">
        <f>E19</f>
        <v>2690.24</v>
      </c>
      <c r="F18" s="316">
        <f>F19</f>
        <v>2796.8900000000003</v>
      </c>
    </row>
    <row r="19" spans="1:6" s="65" customFormat="1" ht="52.2" x14ac:dyDescent="0.3">
      <c r="A19" s="44">
        <v>801</v>
      </c>
      <c r="B19" s="44" t="s">
        <v>34</v>
      </c>
      <c r="C19" s="61" t="s">
        <v>35</v>
      </c>
      <c r="D19" s="316">
        <f>D20+D21+D22+D23+D24+D25+D26</f>
        <v>-231.66</v>
      </c>
      <c r="E19" s="316">
        <f>E20+E21+E22+E23+E24+E25+E26</f>
        <v>2690.24</v>
      </c>
      <c r="F19" s="316">
        <f>F20+F21+F22+F23+F24+F25+F26</f>
        <v>2796.8900000000003</v>
      </c>
    </row>
    <row r="20" spans="1:6" s="70" customFormat="1" ht="54" x14ac:dyDescent="0.35">
      <c r="A20" s="44">
        <v>801</v>
      </c>
      <c r="B20" s="67" t="s">
        <v>342</v>
      </c>
      <c r="C20" s="63" t="s">
        <v>343</v>
      </c>
      <c r="D20" s="315">
        <v>0</v>
      </c>
      <c r="E20" s="315">
        <v>899.15</v>
      </c>
      <c r="F20" s="315">
        <v>899.15</v>
      </c>
    </row>
    <row r="21" spans="1:6" s="70" customFormat="1" ht="70.95" customHeight="1" x14ac:dyDescent="0.35">
      <c r="A21" s="134">
        <v>801</v>
      </c>
      <c r="B21" s="117" t="s">
        <v>338</v>
      </c>
      <c r="C21" s="63" t="s">
        <v>344</v>
      </c>
      <c r="D21" s="315">
        <v>88.08</v>
      </c>
      <c r="E21" s="315">
        <v>1223.79</v>
      </c>
      <c r="F21" s="351">
        <v>1274.44</v>
      </c>
    </row>
    <row r="22" spans="1:6" s="70" customFormat="1" ht="58.95" customHeight="1" x14ac:dyDescent="0.35">
      <c r="A22" s="134">
        <v>801</v>
      </c>
      <c r="B22" s="117" t="s">
        <v>339</v>
      </c>
      <c r="C22" s="63" t="s">
        <v>340</v>
      </c>
      <c r="D22" s="315">
        <v>1.9</v>
      </c>
      <c r="E22" s="315">
        <v>15.5</v>
      </c>
      <c r="F22" s="315">
        <v>15.5</v>
      </c>
    </row>
    <row r="23" spans="1:6" s="70" customFormat="1" ht="100.2" customHeight="1" x14ac:dyDescent="0.35">
      <c r="A23" s="134">
        <v>801</v>
      </c>
      <c r="B23" s="117" t="s">
        <v>149</v>
      </c>
      <c r="C23" s="63" t="s">
        <v>341</v>
      </c>
      <c r="D23" s="315">
        <v>104.3</v>
      </c>
      <c r="E23" s="315">
        <v>551.79999999999995</v>
      </c>
      <c r="F23" s="315">
        <v>607.79999999999995</v>
      </c>
    </row>
    <row r="24" spans="1:6" s="70" customFormat="1" ht="99.6" customHeight="1" x14ac:dyDescent="0.35">
      <c r="A24" s="44">
        <v>801</v>
      </c>
      <c r="B24" s="117" t="s">
        <v>422</v>
      </c>
      <c r="C24" s="63" t="s">
        <v>336</v>
      </c>
      <c r="D24" s="315">
        <v>-425.94</v>
      </c>
      <c r="E24" s="315">
        <v>0</v>
      </c>
      <c r="F24" s="351">
        <v>0</v>
      </c>
    </row>
    <row r="25" spans="1:6" s="70" customFormat="1" ht="36" x14ac:dyDescent="0.35">
      <c r="A25" s="44">
        <v>801</v>
      </c>
      <c r="B25" s="117" t="s">
        <v>127</v>
      </c>
      <c r="C25" s="63" t="s">
        <v>128</v>
      </c>
      <c r="D25" s="315">
        <v>0</v>
      </c>
      <c r="E25" s="315">
        <v>0</v>
      </c>
      <c r="F25" s="351">
        <v>0</v>
      </c>
    </row>
    <row r="26" spans="1:6" s="70" customFormat="1" ht="49.2" customHeight="1" x14ac:dyDescent="0.35">
      <c r="A26" s="134">
        <v>801</v>
      </c>
      <c r="B26" s="64" t="s">
        <v>304</v>
      </c>
      <c r="C26" s="63" t="s">
        <v>301</v>
      </c>
      <c r="D26" s="315">
        <v>0</v>
      </c>
      <c r="E26" s="315">
        <v>0</v>
      </c>
      <c r="F26" s="351">
        <v>0</v>
      </c>
    </row>
    <row r="27" spans="1:6" s="65" customFormat="1" ht="17.399999999999999" x14ac:dyDescent="0.3">
      <c r="A27" s="44"/>
      <c r="B27" s="44"/>
      <c r="C27" s="61" t="s">
        <v>36</v>
      </c>
      <c r="D27" s="316">
        <f>D6+D18</f>
        <v>256.34000000000003</v>
      </c>
      <c r="E27" s="316">
        <f>E6+E18</f>
        <v>4497.24</v>
      </c>
      <c r="F27" s="316">
        <f>F6+F18</f>
        <v>4708.8900000000003</v>
      </c>
    </row>
    <row r="28" spans="1:6" s="46" customFormat="1" ht="17.399999999999999" x14ac:dyDescent="0.3">
      <c r="A28" s="73"/>
      <c r="B28" s="74"/>
      <c r="C28" s="74"/>
      <c r="D28" s="74"/>
      <c r="E28" s="72"/>
    </row>
    <row r="29" spans="1:6" s="46" customFormat="1" ht="12.75" customHeight="1" x14ac:dyDescent="0.3">
      <c r="A29" s="73"/>
      <c r="B29" s="75"/>
      <c r="C29" s="74"/>
      <c r="D29" s="74"/>
      <c r="E29" s="72"/>
    </row>
    <row r="30" spans="1:6" s="46" customFormat="1" ht="12.75" customHeight="1" x14ac:dyDescent="0.3">
      <c r="A30" s="73"/>
      <c r="B30" s="74"/>
      <c r="C30" s="74"/>
      <c r="D30" s="74"/>
      <c r="E30" s="72"/>
    </row>
    <row r="31" spans="1:6" s="46" customFormat="1" ht="12.75" customHeight="1" x14ac:dyDescent="0.3">
      <c r="A31" s="73"/>
      <c r="B31" s="75"/>
      <c r="C31" s="74"/>
      <c r="D31" s="74"/>
      <c r="E31" s="72"/>
    </row>
    <row r="32" spans="1:6" s="46" customFormat="1" ht="17.399999999999999" x14ac:dyDescent="0.3">
      <c r="A32" s="73"/>
      <c r="B32" s="74"/>
      <c r="C32" s="74"/>
      <c r="D32" s="74"/>
      <c r="E32" s="72"/>
    </row>
    <row r="33" spans="1:5" s="46" customFormat="1" ht="26.25" customHeight="1" x14ac:dyDescent="0.3">
      <c r="A33" s="73"/>
      <c r="B33" s="76"/>
      <c r="C33" s="76"/>
      <c r="D33" s="76"/>
      <c r="E33" s="76"/>
    </row>
    <row r="34" spans="1:5" x14ac:dyDescent="0.25">
      <c r="A34" s="24"/>
    </row>
  </sheetData>
  <mergeCells count="7">
    <mergeCell ref="C1:F1"/>
    <mergeCell ref="A4:A5"/>
    <mergeCell ref="E3:F3"/>
    <mergeCell ref="A2:E2"/>
    <mergeCell ref="B4:B5"/>
    <mergeCell ref="C4:C5"/>
    <mergeCell ref="D4:E4"/>
  </mergeCells>
  <pageMargins left="0.35433070866141736" right="0.19685039370078741" top="0.19685039370078741" bottom="0.19685039370078741" header="0.15748031496062992" footer="0.1574803149606299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view="pageBreakPreview" topLeftCell="A13" zoomScaleNormal="90" zoomScaleSheetLayoutView="100" workbookViewId="0">
      <selection activeCell="C13" sqref="C13"/>
    </sheetView>
  </sheetViews>
  <sheetFormatPr defaultRowHeight="13.2" x14ac:dyDescent="0.25"/>
  <cols>
    <col min="1" max="1" width="89" style="29" customWidth="1"/>
    <col min="2" max="2" width="13.5546875" style="15" customWidth="1"/>
    <col min="3" max="3" width="16.5546875" style="15" customWidth="1"/>
    <col min="4" max="4" width="17.33203125" style="14" customWidth="1"/>
  </cols>
  <sheetData>
    <row r="1" spans="1:6" s="121" customFormat="1" x14ac:dyDescent="0.25">
      <c r="A1" s="29"/>
      <c r="B1" s="15"/>
      <c r="C1" s="15"/>
      <c r="D1" s="14"/>
    </row>
    <row r="2" spans="1:6" ht="153" customHeight="1" x14ac:dyDescent="0.3">
      <c r="A2" s="263"/>
      <c r="B2" s="401" t="s">
        <v>475</v>
      </c>
      <c r="C2" s="401"/>
      <c r="D2" s="401"/>
    </row>
    <row r="3" spans="1:6" ht="1.5" customHeight="1" x14ac:dyDescent="0.3">
      <c r="A3" s="263"/>
      <c r="B3" s="264"/>
      <c r="C3" s="264"/>
      <c r="D3" s="263"/>
    </row>
    <row r="4" spans="1:6" ht="64.5" customHeight="1" x14ac:dyDescent="0.25">
      <c r="A4" s="400" t="s">
        <v>440</v>
      </c>
      <c r="B4" s="400"/>
      <c r="C4" s="400"/>
      <c r="D4" s="400"/>
      <c r="E4" s="31"/>
      <c r="F4" s="9"/>
    </row>
    <row r="5" spans="1:6" s="30" customFormat="1" ht="15.6" x14ac:dyDescent="0.3">
      <c r="A5" s="182"/>
      <c r="B5" s="39"/>
      <c r="C5" s="39"/>
      <c r="D5" s="49" t="s">
        <v>78</v>
      </c>
      <c r="E5" s="31"/>
      <c r="F5" s="9"/>
    </row>
    <row r="6" spans="1:6" s="79" customFormat="1" ht="72" customHeight="1" x14ac:dyDescent="0.25">
      <c r="A6" s="43" t="s">
        <v>48</v>
      </c>
      <c r="B6" s="43" t="s">
        <v>83</v>
      </c>
      <c r="C6" s="43" t="s">
        <v>166</v>
      </c>
      <c r="D6" s="43" t="s">
        <v>12</v>
      </c>
    </row>
    <row r="7" spans="1:6" s="79" customFormat="1" ht="17.399999999999999" x14ac:dyDescent="0.3">
      <c r="A7" s="43">
        <v>1</v>
      </c>
      <c r="B7" s="80">
        <v>2</v>
      </c>
      <c r="C7" s="80">
        <v>3</v>
      </c>
      <c r="D7" s="43">
        <v>4</v>
      </c>
    </row>
    <row r="8" spans="1:6" s="46" customFormat="1" ht="17.399999999999999" x14ac:dyDescent="0.3">
      <c r="A8" s="265" t="s">
        <v>47</v>
      </c>
      <c r="B8" s="266" t="s">
        <v>57</v>
      </c>
      <c r="C8" s="363">
        <f>C9+C10+C11</f>
        <v>500.762</v>
      </c>
      <c r="D8" s="364">
        <f>D9+D10+D11</f>
        <v>2744.9720000000002</v>
      </c>
    </row>
    <row r="9" spans="1:6" s="46" customFormat="1" ht="31.2" x14ac:dyDescent="0.3">
      <c r="A9" s="267" t="s">
        <v>46</v>
      </c>
      <c r="B9" s="268" t="s">
        <v>75</v>
      </c>
      <c r="C9" s="317">
        <v>180</v>
      </c>
      <c r="D9" s="318">
        <v>700</v>
      </c>
    </row>
    <row r="10" spans="1:6" s="46" customFormat="1" ht="46.8" x14ac:dyDescent="0.3">
      <c r="A10" s="267" t="s">
        <v>45</v>
      </c>
      <c r="B10" s="268" t="s">
        <v>58</v>
      </c>
      <c r="C10" s="317">
        <v>318.86200000000002</v>
      </c>
      <c r="D10" s="318">
        <v>2013.672</v>
      </c>
    </row>
    <row r="11" spans="1:6" s="46" customFormat="1" ht="17.399999999999999" x14ac:dyDescent="0.3">
      <c r="A11" s="269" t="s">
        <v>119</v>
      </c>
      <c r="B11" s="270" t="s">
        <v>57</v>
      </c>
      <c r="C11" s="320">
        <f>C12+C13+C14+C15</f>
        <v>1.9</v>
      </c>
      <c r="D11" s="319">
        <f>D12+D13+D14+D15</f>
        <v>31.3</v>
      </c>
    </row>
    <row r="12" spans="1:6" s="46" customFormat="1" ht="31.2" x14ac:dyDescent="0.3">
      <c r="A12" s="263" t="s">
        <v>170</v>
      </c>
      <c r="B12" s="268" t="s">
        <v>169</v>
      </c>
      <c r="C12" s="317">
        <v>0</v>
      </c>
      <c r="D12" s="318">
        <v>0.8</v>
      </c>
    </row>
    <row r="13" spans="1:6" s="46" customFormat="1" ht="17.399999999999999" x14ac:dyDescent="0.3">
      <c r="A13" s="271" t="s">
        <v>120</v>
      </c>
      <c r="B13" s="268" t="s">
        <v>121</v>
      </c>
      <c r="C13" s="317">
        <v>0</v>
      </c>
      <c r="D13" s="318">
        <v>0</v>
      </c>
    </row>
    <row r="14" spans="1:6" s="46" customFormat="1" ht="17.399999999999999" x14ac:dyDescent="0.3">
      <c r="A14" s="178" t="s">
        <v>247</v>
      </c>
      <c r="B14" s="268" t="s">
        <v>248</v>
      </c>
      <c r="C14" s="317">
        <v>0</v>
      </c>
      <c r="D14" s="318">
        <v>15</v>
      </c>
    </row>
    <row r="15" spans="1:6" s="46" customFormat="1" ht="17.399999999999999" x14ac:dyDescent="0.3">
      <c r="A15" s="178" t="s">
        <v>345</v>
      </c>
      <c r="B15" s="268" t="s">
        <v>346</v>
      </c>
      <c r="C15" s="317">
        <v>1.9</v>
      </c>
      <c r="D15" s="318">
        <v>15.5</v>
      </c>
    </row>
    <row r="16" spans="1:6" s="46" customFormat="1" ht="18" customHeight="1" x14ac:dyDescent="0.3">
      <c r="A16" s="265" t="s">
        <v>44</v>
      </c>
      <c r="B16" s="266" t="s">
        <v>59</v>
      </c>
      <c r="C16" s="363">
        <f>C17</f>
        <v>78.7</v>
      </c>
      <c r="D16" s="364">
        <f>D17</f>
        <v>510.3</v>
      </c>
    </row>
    <row r="17" spans="1:4" s="46" customFormat="1" ht="17.399999999999999" x14ac:dyDescent="0.3">
      <c r="A17" s="267" t="s">
        <v>60</v>
      </c>
      <c r="B17" s="268" t="s">
        <v>61</v>
      </c>
      <c r="C17" s="317">
        <v>78.7</v>
      </c>
      <c r="D17" s="318">
        <v>510.3</v>
      </c>
    </row>
    <row r="18" spans="1:4" s="46" customFormat="1" ht="17.399999999999999" x14ac:dyDescent="0.3">
      <c r="A18" s="265" t="s">
        <v>43</v>
      </c>
      <c r="B18" s="266" t="s">
        <v>62</v>
      </c>
      <c r="C18" s="363">
        <f>C19+C20</f>
        <v>-31</v>
      </c>
      <c r="D18" s="364">
        <f>D19+D20</f>
        <v>100.5</v>
      </c>
    </row>
    <row r="19" spans="1:4" s="87" customFormat="1" ht="17.399999999999999" x14ac:dyDescent="0.3">
      <c r="A19" s="267" t="s">
        <v>431</v>
      </c>
      <c r="B19" s="268" t="s">
        <v>356</v>
      </c>
      <c r="C19" s="317">
        <v>0</v>
      </c>
      <c r="D19" s="318">
        <v>0.5</v>
      </c>
    </row>
    <row r="20" spans="1:4" s="87" customFormat="1" ht="17.399999999999999" x14ac:dyDescent="0.3">
      <c r="A20" s="267" t="s">
        <v>359</v>
      </c>
      <c r="B20" s="268" t="s">
        <v>115</v>
      </c>
      <c r="C20" s="317">
        <v>-31</v>
      </c>
      <c r="D20" s="318">
        <v>100</v>
      </c>
    </row>
    <row r="21" spans="1:4" s="46" customFormat="1" ht="17.399999999999999" x14ac:dyDescent="0.3">
      <c r="A21" s="265" t="s">
        <v>42</v>
      </c>
      <c r="B21" s="266" t="s">
        <v>63</v>
      </c>
      <c r="C21" s="363">
        <f>C22+C23</f>
        <v>109.92</v>
      </c>
      <c r="D21" s="364">
        <f>D22+D23</f>
        <v>1164.4199999999998</v>
      </c>
    </row>
    <row r="22" spans="1:4" s="46" customFormat="1" ht="17.399999999999999" x14ac:dyDescent="0.3">
      <c r="A22" s="267" t="s">
        <v>64</v>
      </c>
      <c r="B22" s="268" t="s">
        <v>65</v>
      </c>
      <c r="C22" s="317">
        <v>109.92</v>
      </c>
      <c r="D22" s="318">
        <v>1164.32</v>
      </c>
    </row>
    <row r="23" spans="1:4" s="46" customFormat="1" ht="17.399999999999999" x14ac:dyDescent="0.3">
      <c r="A23" s="267" t="s">
        <v>358</v>
      </c>
      <c r="B23" s="268" t="s">
        <v>357</v>
      </c>
      <c r="C23" s="317">
        <v>0</v>
      </c>
      <c r="D23" s="318">
        <v>0.1</v>
      </c>
    </row>
    <row r="24" spans="1:4" s="46" customFormat="1" ht="17.399999999999999" x14ac:dyDescent="0.3">
      <c r="A24" s="265" t="s">
        <v>41</v>
      </c>
      <c r="B24" s="266" t="s">
        <v>66</v>
      </c>
      <c r="C24" s="363">
        <f>C25+C26+C27</f>
        <v>0</v>
      </c>
      <c r="D24" s="365">
        <f>D25+D26+D27</f>
        <v>10</v>
      </c>
    </row>
    <row r="25" spans="1:4" s="46" customFormat="1" ht="17.399999999999999" x14ac:dyDescent="0.3">
      <c r="A25" s="267" t="s">
        <v>171</v>
      </c>
      <c r="B25" s="268" t="s">
        <v>172</v>
      </c>
      <c r="C25" s="317">
        <v>0</v>
      </c>
      <c r="D25" s="318">
        <v>0</v>
      </c>
    </row>
    <row r="26" spans="1:4" s="46" customFormat="1" ht="17.399999999999999" x14ac:dyDescent="0.3">
      <c r="A26" s="267" t="s">
        <v>173</v>
      </c>
      <c r="B26" s="268" t="s">
        <v>174</v>
      </c>
      <c r="C26" s="317">
        <v>0</v>
      </c>
      <c r="D26" s="318">
        <v>0</v>
      </c>
    </row>
    <row r="27" spans="1:4" s="46" customFormat="1" ht="17.399999999999999" x14ac:dyDescent="0.3">
      <c r="A27" s="267" t="s">
        <v>40</v>
      </c>
      <c r="B27" s="268" t="s">
        <v>67</v>
      </c>
      <c r="C27" s="317">
        <v>0</v>
      </c>
      <c r="D27" s="318">
        <v>10</v>
      </c>
    </row>
    <row r="28" spans="1:4" s="46" customFormat="1" ht="17.399999999999999" x14ac:dyDescent="0.3">
      <c r="A28" s="265" t="s">
        <v>76</v>
      </c>
      <c r="B28" s="266" t="s">
        <v>68</v>
      </c>
      <c r="C28" s="363">
        <f>C29</f>
        <v>0</v>
      </c>
      <c r="D28" s="364">
        <f>D29</f>
        <v>10</v>
      </c>
    </row>
    <row r="29" spans="1:4" s="46" customFormat="1" ht="17.399999999999999" x14ac:dyDescent="0.3">
      <c r="A29" s="267" t="s">
        <v>39</v>
      </c>
      <c r="B29" s="268" t="s">
        <v>69</v>
      </c>
      <c r="C29" s="317">
        <v>0</v>
      </c>
      <c r="D29" s="318">
        <v>10</v>
      </c>
    </row>
    <row r="30" spans="1:4" s="46" customFormat="1" ht="21.75" customHeight="1" x14ac:dyDescent="0.3">
      <c r="A30" s="265" t="s">
        <v>38</v>
      </c>
      <c r="B30" s="266" t="s">
        <v>70</v>
      </c>
      <c r="C30" s="363">
        <f>C31</f>
        <v>4.1280000000000001</v>
      </c>
      <c r="D30" s="364">
        <f>D31</f>
        <v>79.007999999999996</v>
      </c>
    </row>
    <row r="31" spans="1:4" s="46" customFormat="1" ht="17.399999999999999" x14ac:dyDescent="0.3">
      <c r="A31" s="267" t="s">
        <v>77</v>
      </c>
      <c r="B31" s="268" t="s">
        <v>71</v>
      </c>
      <c r="C31" s="317">
        <v>4.1280000000000001</v>
      </c>
      <c r="D31" s="322">
        <v>79.007999999999996</v>
      </c>
    </row>
    <row r="32" spans="1:4" s="46" customFormat="1" ht="17.399999999999999" x14ac:dyDescent="0.3">
      <c r="A32" s="265" t="s">
        <v>72</v>
      </c>
      <c r="B32" s="266" t="s">
        <v>73</v>
      </c>
      <c r="C32" s="363">
        <f>C33</f>
        <v>0</v>
      </c>
      <c r="D32" s="364">
        <f>D33</f>
        <v>116</v>
      </c>
    </row>
    <row r="33" spans="1:4" s="46" customFormat="1" ht="17.399999999999999" x14ac:dyDescent="0.3">
      <c r="A33" s="267" t="s">
        <v>74</v>
      </c>
      <c r="B33" s="268" t="s">
        <v>175</v>
      </c>
      <c r="C33" s="317">
        <v>0</v>
      </c>
      <c r="D33" s="318">
        <v>116</v>
      </c>
    </row>
    <row r="34" spans="1:4" s="46" customFormat="1" ht="17.399999999999999" x14ac:dyDescent="0.3">
      <c r="A34" s="272" t="s">
        <v>37</v>
      </c>
      <c r="B34" s="273"/>
      <c r="C34" s="321">
        <f>C8+C16+C18+C21+C24+C28+C30+C32</f>
        <v>662.51</v>
      </c>
      <c r="D34" s="321">
        <f>D8+D16+D18+D21+D24+D28+D30+D32</f>
        <v>4735.2</v>
      </c>
    </row>
    <row r="35" spans="1:4" s="46" customFormat="1" ht="18" x14ac:dyDescent="0.35">
      <c r="A35" s="77"/>
      <c r="B35" s="78"/>
      <c r="C35" s="78"/>
      <c r="D35" s="60"/>
    </row>
    <row r="36" spans="1:4" s="46" customFormat="1" ht="18" x14ac:dyDescent="0.35">
      <c r="A36" s="77"/>
      <c r="B36" s="78"/>
      <c r="C36" s="78"/>
      <c r="D36" s="60"/>
    </row>
    <row r="37" spans="1:4" s="46" customFormat="1" ht="18" x14ac:dyDescent="0.35">
      <c r="A37" s="77"/>
      <c r="B37" s="78"/>
      <c r="C37" s="78"/>
      <c r="D37" s="60"/>
    </row>
    <row r="38" spans="1:4" s="46" customFormat="1" ht="18" x14ac:dyDescent="0.35">
      <c r="A38" s="77"/>
      <c r="B38" s="78"/>
      <c r="C38" s="78"/>
      <c r="D38" s="60"/>
    </row>
    <row r="39" spans="1:4" s="46" customFormat="1" ht="18" x14ac:dyDescent="0.35">
      <c r="A39" s="77"/>
      <c r="B39" s="78"/>
      <c r="C39" s="78"/>
      <c r="D39" s="60"/>
    </row>
    <row r="40" spans="1:4" s="46" customFormat="1" ht="18" x14ac:dyDescent="0.35">
      <c r="A40" s="77"/>
      <c r="B40" s="78"/>
      <c r="C40" s="78"/>
      <c r="D40" s="60"/>
    </row>
    <row r="41" spans="1:4" s="46" customFormat="1" ht="18" x14ac:dyDescent="0.35">
      <c r="A41" s="77"/>
      <c r="B41" s="78"/>
      <c r="C41" s="78"/>
      <c r="D41" s="60"/>
    </row>
    <row r="42" spans="1:4" s="46" customFormat="1" ht="18" x14ac:dyDescent="0.35">
      <c r="A42" s="77"/>
      <c r="B42" s="78"/>
      <c r="C42" s="78"/>
      <c r="D42" s="60"/>
    </row>
    <row r="43" spans="1:4" s="46" customFormat="1" ht="18" x14ac:dyDescent="0.35">
      <c r="A43" s="77"/>
      <c r="B43" s="78"/>
      <c r="C43" s="78"/>
      <c r="D43" s="60"/>
    </row>
    <row r="44" spans="1:4" s="46" customFormat="1" ht="18" x14ac:dyDescent="0.35">
      <c r="A44" s="77"/>
      <c r="B44" s="78"/>
      <c r="C44" s="78"/>
      <c r="D44" s="60"/>
    </row>
    <row r="45" spans="1:4" s="46" customFormat="1" ht="18" x14ac:dyDescent="0.35">
      <c r="A45" s="77"/>
      <c r="B45" s="78"/>
      <c r="C45" s="78"/>
      <c r="D45" s="60"/>
    </row>
    <row r="46" spans="1:4" s="46" customFormat="1" ht="18" x14ac:dyDescent="0.35">
      <c r="A46" s="77"/>
      <c r="B46" s="78"/>
      <c r="C46" s="78"/>
      <c r="D46" s="60"/>
    </row>
    <row r="47" spans="1:4" s="46" customFormat="1" ht="18" x14ac:dyDescent="0.35">
      <c r="A47" s="77"/>
      <c r="B47" s="78"/>
      <c r="C47" s="78"/>
      <c r="D47" s="60"/>
    </row>
    <row r="48" spans="1:4" s="46" customFormat="1" ht="18" x14ac:dyDescent="0.35">
      <c r="A48" s="77"/>
      <c r="B48" s="78"/>
      <c r="C48" s="78"/>
      <c r="D48" s="60"/>
    </row>
    <row r="49" spans="1:4" s="46" customFormat="1" ht="18" x14ac:dyDescent="0.35">
      <c r="A49" s="77"/>
      <c r="B49" s="78"/>
      <c r="C49" s="78"/>
      <c r="D49" s="60"/>
    </row>
    <row r="50" spans="1:4" s="46" customFormat="1" ht="18" x14ac:dyDescent="0.35">
      <c r="A50" s="77"/>
      <c r="B50" s="78"/>
      <c r="C50" s="78"/>
      <c r="D50" s="60"/>
    </row>
    <row r="51" spans="1:4" s="46" customFormat="1" ht="18" x14ac:dyDescent="0.35">
      <c r="A51" s="77"/>
      <c r="B51" s="78"/>
      <c r="C51" s="78"/>
      <c r="D51" s="60"/>
    </row>
    <row r="52" spans="1:4" s="46" customFormat="1" ht="18" x14ac:dyDescent="0.35">
      <c r="A52" s="77"/>
      <c r="B52" s="78"/>
      <c r="C52" s="78"/>
      <c r="D52" s="60"/>
    </row>
    <row r="53" spans="1:4" s="46" customFormat="1" ht="18" x14ac:dyDescent="0.35">
      <c r="A53" s="77"/>
      <c r="B53" s="78"/>
      <c r="C53" s="78"/>
      <c r="D53" s="60"/>
    </row>
    <row r="54" spans="1:4" s="46" customFormat="1" ht="18" x14ac:dyDescent="0.35">
      <c r="A54" s="77"/>
      <c r="B54" s="78"/>
      <c r="C54" s="78"/>
      <c r="D54" s="60"/>
    </row>
    <row r="55" spans="1:4" s="46" customFormat="1" ht="18" x14ac:dyDescent="0.35">
      <c r="A55" s="77"/>
      <c r="B55" s="78"/>
      <c r="C55" s="78"/>
      <c r="D55" s="60"/>
    </row>
    <row r="56" spans="1:4" s="46" customFormat="1" ht="18" x14ac:dyDescent="0.35">
      <c r="A56" s="77"/>
      <c r="B56" s="78"/>
      <c r="C56" s="78"/>
      <c r="D56" s="60"/>
    </row>
    <row r="57" spans="1:4" s="46" customFormat="1" ht="18" x14ac:dyDescent="0.35">
      <c r="A57" s="77"/>
      <c r="B57" s="78"/>
      <c r="C57" s="78"/>
      <c r="D57" s="60"/>
    </row>
    <row r="58" spans="1:4" s="46" customFormat="1" ht="18" x14ac:dyDescent="0.35">
      <c r="A58" s="77"/>
      <c r="B58" s="78"/>
      <c r="C58" s="78"/>
      <c r="D58" s="60"/>
    </row>
    <row r="59" spans="1:4" s="46" customFormat="1" ht="18" x14ac:dyDescent="0.35">
      <c r="A59" s="77"/>
      <c r="B59" s="78"/>
      <c r="C59" s="78"/>
      <c r="D59" s="60"/>
    </row>
    <row r="60" spans="1:4" s="46" customFormat="1" ht="18" x14ac:dyDescent="0.35">
      <c r="A60" s="77"/>
      <c r="B60" s="78"/>
      <c r="C60" s="78"/>
      <c r="D60" s="60"/>
    </row>
    <row r="61" spans="1:4" x14ac:dyDescent="0.25">
      <c r="B61" s="40"/>
      <c r="C61" s="40"/>
    </row>
    <row r="62" spans="1:4" x14ac:dyDescent="0.25">
      <c r="B62" s="40"/>
      <c r="C62" s="40"/>
    </row>
    <row r="63" spans="1:4" x14ac:dyDescent="0.25">
      <c r="B63" s="40"/>
      <c r="C63" s="40"/>
    </row>
    <row r="64" spans="1:4" x14ac:dyDescent="0.25">
      <c r="B64" s="40"/>
      <c r="C64" s="40"/>
    </row>
    <row r="65" spans="2:3" x14ac:dyDescent="0.25">
      <c r="B65" s="40"/>
      <c r="C65" s="40"/>
    </row>
    <row r="66" spans="2:3" x14ac:dyDescent="0.25">
      <c r="B66" s="40"/>
      <c r="C66" s="40"/>
    </row>
    <row r="67" spans="2:3" x14ac:dyDescent="0.25">
      <c r="B67" s="40"/>
      <c r="C67" s="40"/>
    </row>
    <row r="68" spans="2:3" x14ac:dyDescent="0.25">
      <c r="B68" s="40"/>
      <c r="C68" s="40"/>
    </row>
    <row r="69" spans="2:3" x14ac:dyDescent="0.25">
      <c r="B69" s="40"/>
      <c r="C69" s="40"/>
    </row>
    <row r="70" spans="2:3" x14ac:dyDescent="0.25">
      <c r="B70" s="40"/>
      <c r="C70" s="40"/>
    </row>
    <row r="71" spans="2:3" x14ac:dyDescent="0.25">
      <c r="B71" s="40"/>
      <c r="C71" s="40"/>
    </row>
    <row r="72" spans="2:3" x14ac:dyDescent="0.25">
      <c r="B72" s="40"/>
      <c r="C72" s="40"/>
    </row>
    <row r="73" spans="2:3" x14ac:dyDescent="0.25">
      <c r="B73" s="40"/>
      <c r="C73" s="40"/>
    </row>
    <row r="74" spans="2:3" x14ac:dyDescent="0.25">
      <c r="B74" s="40"/>
      <c r="C74" s="40"/>
    </row>
    <row r="75" spans="2:3" x14ac:dyDescent="0.25">
      <c r="B75" s="40"/>
      <c r="C75" s="40"/>
    </row>
    <row r="76" spans="2:3" x14ac:dyDescent="0.25">
      <c r="B76" s="40"/>
      <c r="C76" s="40"/>
    </row>
    <row r="77" spans="2:3" x14ac:dyDescent="0.25">
      <c r="B77" s="40"/>
      <c r="C77" s="40"/>
    </row>
    <row r="78" spans="2:3" x14ac:dyDescent="0.25">
      <c r="B78" s="40"/>
      <c r="C78" s="40"/>
    </row>
    <row r="79" spans="2:3" x14ac:dyDescent="0.25">
      <c r="B79" s="40"/>
      <c r="C79" s="40"/>
    </row>
    <row r="80" spans="2:3" x14ac:dyDescent="0.25">
      <c r="B80" s="40"/>
      <c r="C80" s="40"/>
    </row>
    <row r="81" spans="2:3" x14ac:dyDescent="0.25">
      <c r="B81" s="40"/>
      <c r="C81" s="40"/>
    </row>
    <row r="82" spans="2:3" x14ac:dyDescent="0.25">
      <c r="B82" s="40"/>
      <c r="C82" s="40"/>
    </row>
    <row r="83" spans="2:3" x14ac:dyDescent="0.25">
      <c r="B83" s="40"/>
      <c r="C83" s="40"/>
    </row>
  </sheetData>
  <mergeCells count="2">
    <mergeCell ref="A4:D4"/>
    <mergeCell ref="B2:D2"/>
  </mergeCells>
  <pageMargins left="0.74803149606299213" right="0.39370078740157483" top="0.27559055118110237" bottom="0.19685039370078741" header="0.27559055118110237" footer="0.27559055118110237"/>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4"/>
  <sheetViews>
    <sheetView view="pageBreakPreview" topLeftCell="A13" zoomScale="80" zoomScaleSheetLayoutView="80" workbookViewId="0">
      <selection activeCell="E21" sqref="E21"/>
    </sheetView>
  </sheetViews>
  <sheetFormatPr defaultColWidth="9.109375" defaultRowHeight="13.2" x14ac:dyDescent="0.25"/>
  <cols>
    <col min="1" max="1" width="84.5546875" style="29" customWidth="1"/>
    <col min="2" max="3" width="14" style="15" customWidth="1"/>
    <col min="4" max="4" width="17.33203125" style="14" customWidth="1"/>
    <col min="5" max="5" width="13" style="14" customWidth="1"/>
    <col min="6" max="16384" width="9.109375" style="14"/>
  </cols>
  <sheetData>
    <row r="2" spans="1:9" ht="144" customHeight="1" x14ac:dyDescent="0.3">
      <c r="A2" s="263"/>
      <c r="B2" s="264"/>
      <c r="C2" s="264"/>
      <c r="D2" s="401" t="s">
        <v>450</v>
      </c>
      <c r="E2" s="401"/>
      <c r="G2" s="401"/>
      <c r="H2" s="401"/>
      <c r="I2" s="401"/>
    </row>
    <row r="3" spans="1:9" ht="24" customHeight="1" x14ac:dyDescent="0.3">
      <c r="A3" s="263"/>
      <c r="B3" s="264"/>
      <c r="C3" s="264"/>
      <c r="D3" s="263"/>
      <c r="E3" s="21"/>
    </row>
    <row r="4" spans="1:9" ht="64.5" customHeight="1" x14ac:dyDescent="0.25">
      <c r="A4" s="400" t="s">
        <v>453</v>
      </c>
      <c r="B4" s="400"/>
      <c r="C4" s="400"/>
      <c r="D4" s="400"/>
      <c r="E4" s="182"/>
      <c r="F4" s="41"/>
    </row>
    <row r="5" spans="1:9" s="42" customFormat="1" ht="15.6" x14ac:dyDescent="0.3">
      <c r="A5" s="182"/>
      <c r="B5" s="39"/>
      <c r="C5" s="39"/>
      <c r="D5" s="402" t="s">
        <v>78</v>
      </c>
      <c r="E5" s="402"/>
      <c r="F5" s="41"/>
    </row>
    <row r="6" spans="1:9" s="45" customFormat="1" ht="81" customHeight="1" x14ac:dyDescent="0.25">
      <c r="A6" s="43" t="s">
        <v>48</v>
      </c>
      <c r="B6" s="43" t="s">
        <v>83</v>
      </c>
      <c r="C6" s="43" t="s">
        <v>166</v>
      </c>
      <c r="D6" s="43" t="s">
        <v>442</v>
      </c>
      <c r="E6" s="43" t="s">
        <v>443</v>
      </c>
    </row>
    <row r="7" spans="1:9" s="42" customFormat="1" ht="15.6" x14ac:dyDescent="0.3">
      <c r="A7" s="43">
        <v>1</v>
      </c>
      <c r="B7" s="80">
        <v>2</v>
      </c>
      <c r="C7" s="80">
        <v>3</v>
      </c>
      <c r="D7" s="43">
        <v>4</v>
      </c>
      <c r="E7" s="43">
        <v>5</v>
      </c>
    </row>
    <row r="8" spans="1:9" s="60" customFormat="1" ht="18" x14ac:dyDescent="0.35">
      <c r="A8" s="265" t="s">
        <v>47</v>
      </c>
      <c r="B8" s="266" t="s">
        <v>57</v>
      </c>
      <c r="C8" s="365">
        <f>C9+C10+C11</f>
        <v>155.03200000000001</v>
      </c>
      <c r="D8" s="365">
        <f>D9+D10+D11</f>
        <v>2338.0420000000004</v>
      </c>
      <c r="E8" s="365">
        <f>E9+E10+E11</f>
        <v>2370.0420000000004</v>
      </c>
    </row>
    <row r="9" spans="1:9" s="60" customFormat="1" ht="31.2" x14ac:dyDescent="0.35">
      <c r="A9" s="267" t="s">
        <v>46</v>
      </c>
      <c r="B9" s="268" t="s">
        <v>75</v>
      </c>
      <c r="C9" s="317">
        <v>180</v>
      </c>
      <c r="D9" s="318">
        <f>'5'!D9</f>
        <v>700</v>
      </c>
      <c r="E9" s="318">
        <f>D9</f>
        <v>700</v>
      </c>
    </row>
    <row r="10" spans="1:9" s="60" customFormat="1" ht="46.8" x14ac:dyDescent="0.35">
      <c r="A10" s="267" t="s">
        <v>45</v>
      </c>
      <c r="B10" s="268" t="s">
        <v>58</v>
      </c>
      <c r="C10" s="317">
        <v>-26.867999999999999</v>
      </c>
      <c r="D10" s="318">
        <v>1606.742</v>
      </c>
      <c r="E10" s="318">
        <v>1638.742</v>
      </c>
    </row>
    <row r="11" spans="1:9" s="60" customFormat="1" ht="18" x14ac:dyDescent="0.35">
      <c r="A11" s="269" t="s">
        <v>119</v>
      </c>
      <c r="B11" s="270" t="s">
        <v>57</v>
      </c>
      <c r="C11" s="319">
        <f>C12+C13+C14+C15</f>
        <v>1.9</v>
      </c>
      <c r="D11" s="319">
        <f>D12+D13+D14+D15</f>
        <v>31.3</v>
      </c>
      <c r="E11" s="319">
        <f>E12+E13+E14+E15</f>
        <v>31.3</v>
      </c>
    </row>
    <row r="12" spans="1:9" s="60" customFormat="1" ht="31.8" x14ac:dyDescent="0.35">
      <c r="A12" s="263" t="s">
        <v>170</v>
      </c>
      <c r="B12" s="268" t="s">
        <v>169</v>
      </c>
      <c r="C12" s="317">
        <v>0</v>
      </c>
      <c r="D12" s="318">
        <v>0.8</v>
      </c>
      <c r="E12" s="318">
        <v>0.8</v>
      </c>
    </row>
    <row r="13" spans="1:9" s="60" customFormat="1" ht="18" x14ac:dyDescent="0.35">
      <c r="A13" s="271" t="s">
        <v>120</v>
      </c>
      <c r="B13" s="268" t="s">
        <v>121</v>
      </c>
      <c r="C13" s="317">
        <v>0</v>
      </c>
      <c r="D13" s="318">
        <v>0</v>
      </c>
      <c r="E13" s="318">
        <v>0</v>
      </c>
    </row>
    <row r="14" spans="1:9" s="60" customFormat="1" ht="18" x14ac:dyDescent="0.35">
      <c r="A14" s="178" t="s">
        <v>247</v>
      </c>
      <c r="B14" s="268" t="s">
        <v>248</v>
      </c>
      <c r="C14" s="317">
        <v>0</v>
      </c>
      <c r="D14" s="318">
        <v>15</v>
      </c>
      <c r="E14" s="318">
        <v>15</v>
      </c>
    </row>
    <row r="15" spans="1:9" s="60" customFormat="1" ht="18" x14ac:dyDescent="0.35">
      <c r="A15" s="178" t="s">
        <v>423</v>
      </c>
      <c r="B15" s="268" t="s">
        <v>346</v>
      </c>
      <c r="C15" s="317">
        <v>1.9</v>
      </c>
      <c r="D15" s="318">
        <v>15.5</v>
      </c>
      <c r="E15" s="318">
        <v>15.5</v>
      </c>
    </row>
    <row r="16" spans="1:9" s="60" customFormat="1" ht="18" x14ac:dyDescent="0.35">
      <c r="A16" s="265" t="s">
        <v>44</v>
      </c>
      <c r="B16" s="266" t="s">
        <v>59</v>
      </c>
      <c r="C16" s="363">
        <f>C17</f>
        <v>104.3</v>
      </c>
      <c r="D16" s="364">
        <f>D17</f>
        <v>551.79999999999995</v>
      </c>
      <c r="E16" s="364">
        <f>E17</f>
        <v>607.79999999999995</v>
      </c>
    </row>
    <row r="17" spans="1:5" s="60" customFormat="1" ht="18" x14ac:dyDescent="0.35">
      <c r="A17" s="267" t="s">
        <v>60</v>
      </c>
      <c r="B17" s="268" t="s">
        <v>61</v>
      </c>
      <c r="C17" s="317">
        <v>104.3</v>
      </c>
      <c r="D17" s="318">
        <v>551.79999999999995</v>
      </c>
      <c r="E17" s="318">
        <v>607.79999999999995</v>
      </c>
    </row>
    <row r="18" spans="1:5" s="60" customFormat="1" ht="31.2" x14ac:dyDescent="0.35">
      <c r="A18" s="265" t="s">
        <v>43</v>
      </c>
      <c r="B18" s="266" t="s">
        <v>62</v>
      </c>
      <c r="C18" s="363">
        <f>C19+C20</f>
        <v>-31</v>
      </c>
      <c r="D18" s="365">
        <f>D19+D20</f>
        <v>100.5</v>
      </c>
      <c r="E18" s="365">
        <f>E19+E20</f>
        <v>100.5</v>
      </c>
    </row>
    <row r="19" spans="1:5" s="60" customFormat="1" ht="18" x14ac:dyDescent="0.35">
      <c r="A19" s="267" t="s">
        <v>431</v>
      </c>
      <c r="B19" s="268" t="s">
        <v>356</v>
      </c>
      <c r="C19" s="317">
        <v>0</v>
      </c>
      <c r="D19" s="318">
        <v>0.5</v>
      </c>
      <c r="E19" s="318">
        <v>0.5</v>
      </c>
    </row>
    <row r="20" spans="1:5" s="60" customFormat="1" ht="18" x14ac:dyDescent="0.35">
      <c r="A20" s="267" t="s">
        <v>359</v>
      </c>
      <c r="B20" s="268" t="s">
        <v>115</v>
      </c>
      <c r="C20" s="317">
        <v>-31</v>
      </c>
      <c r="D20" s="318">
        <v>100</v>
      </c>
      <c r="E20" s="318">
        <v>100</v>
      </c>
    </row>
    <row r="21" spans="1:5" s="60" customFormat="1" ht="18" x14ac:dyDescent="0.35">
      <c r="A21" s="265" t="s">
        <v>42</v>
      </c>
      <c r="B21" s="266" t="s">
        <v>63</v>
      </c>
      <c r="C21" s="364">
        <f>C22+C23</f>
        <v>88.08</v>
      </c>
      <c r="D21" s="364">
        <f>D22+D23</f>
        <v>1223.8899999999999</v>
      </c>
      <c r="E21" s="364">
        <f>E22+E23</f>
        <v>1274.54</v>
      </c>
    </row>
    <row r="22" spans="1:5" s="60" customFormat="1" ht="18" x14ac:dyDescent="0.35">
      <c r="A22" s="267" t="s">
        <v>64</v>
      </c>
      <c r="B22" s="268" t="s">
        <v>65</v>
      </c>
      <c r="C22" s="317">
        <v>88.08</v>
      </c>
      <c r="D22" s="318">
        <v>1223.79</v>
      </c>
      <c r="E22" s="318">
        <v>1274.44</v>
      </c>
    </row>
    <row r="23" spans="1:5" s="60" customFormat="1" ht="18" x14ac:dyDescent="0.35">
      <c r="A23" s="267" t="s">
        <v>191</v>
      </c>
      <c r="B23" s="268" t="s">
        <v>357</v>
      </c>
      <c r="C23" s="317">
        <v>0</v>
      </c>
      <c r="D23" s="318">
        <v>0.1</v>
      </c>
      <c r="E23" s="318">
        <v>0.1</v>
      </c>
    </row>
    <row r="24" spans="1:5" s="60" customFormat="1" ht="18" x14ac:dyDescent="0.35">
      <c r="A24" s="265" t="s">
        <v>41</v>
      </c>
      <c r="B24" s="266" t="s">
        <v>66</v>
      </c>
      <c r="C24" s="364">
        <f>C25+C26+C27</f>
        <v>0</v>
      </c>
      <c r="D24" s="364">
        <f>D25+D26+D27</f>
        <v>10</v>
      </c>
      <c r="E24" s="364">
        <f>E25+E26+E27</f>
        <v>10</v>
      </c>
    </row>
    <row r="25" spans="1:5" s="60" customFormat="1" ht="18" x14ac:dyDescent="0.35">
      <c r="A25" s="267" t="s">
        <v>171</v>
      </c>
      <c r="B25" s="268" t="s">
        <v>172</v>
      </c>
      <c r="C25" s="317">
        <v>0</v>
      </c>
      <c r="D25" s="318">
        <v>0</v>
      </c>
      <c r="E25" s="318">
        <v>0</v>
      </c>
    </row>
    <row r="26" spans="1:5" s="60" customFormat="1" ht="18" x14ac:dyDescent="0.35">
      <c r="A26" s="267" t="s">
        <v>173</v>
      </c>
      <c r="B26" s="268" t="s">
        <v>174</v>
      </c>
      <c r="C26" s="317">
        <v>0</v>
      </c>
      <c r="D26" s="318">
        <v>0</v>
      </c>
      <c r="E26" s="318">
        <v>0</v>
      </c>
    </row>
    <row r="27" spans="1:5" s="60" customFormat="1" ht="18" x14ac:dyDescent="0.35">
      <c r="A27" s="267" t="s">
        <v>40</v>
      </c>
      <c r="B27" s="268" t="s">
        <v>67</v>
      </c>
      <c r="C27" s="317">
        <v>0</v>
      </c>
      <c r="D27" s="318">
        <v>10</v>
      </c>
      <c r="E27" s="318">
        <v>10</v>
      </c>
    </row>
    <row r="28" spans="1:5" s="60" customFormat="1" ht="18" x14ac:dyDescent="0.35">
      <c r="A28" s="265" t="s">
        <v>76</v>
      </c>
      <c r="B28" s="266" t="s">
        <v>68</v>
      </c>
      <c r="C28" s="363">
        <f>C29</f>
        <v>0</v>
      </c>
      <c r="D28" s="364">
        <f>D29</f>
        <v>10</v>
      </c>
      <c r="E28" s="364">
        <f>E29</f>
        <v>10</v>
      </c>
    </row>
    <row r="29" spans="1:5" s="60" customFormat="1" ht="18" x14ac:dyDescent="0.35">
      <c r="A29" s="267" t="s">
        <v>39</v>
      </c>
      <c r="B29" s="268" t="s">
        <v>69</v>
      </c>
      <c r="C29" s="317">
        <v>0</v>
      </c>
      <c r="D29" s="318">
        <v>10</v>
      </c>
      <c r="E29" s="318">
        <v>10</v>
      </c>
    </row>
    <row r="30" spans="1:5" s="60" customFormat="1" ht="18" x14ac:dyDescent="0.35">
      <c r="A30" s="265" t="s">
        <v>38</v>
      </c>
      <c r="B30" s="266" t="s">
        <v>70</v>
      </c>
      <c r="C30" s="363">
        <f>C31</f>
        <v>4.1280000000000001</v>
      </c>
      <c r="D30" s="364">
        <f>D31</f>
        <v>79.007999999999996</v>
      </c>
      <c r="E30" s="364">
        <f>E31</f>
        <v>79.007999999999996</v>
      </c>
    </row>
    <row r="31" spans="1:5" s="60" customFormat="1" ht="31.2" x14ac:dyDescent="0.35">
      <c r="A31" s="267" t="s">
        <v>77</v>
      </c>
      <c r="B31" s="268" t="s">
        <v>71</v>
      </c>
      <c r="C31" s="317">
        <v>4.1280000000000001</v>
      </c>
      <c r="D31" s="322">
        <v>79.007999999999996</v>
      </c>
      <c r="E31" s="322">
        <v>79.007999999999996</v>
      </c>
    </row>
    <row r="32" spans="1:5" ht="15.6" x14ac:dyDescent="0.3">
      <c r="A32" s="265" t="s">
        <v>72</v>
      </c>
      <c r="B32" s="266" t="s">
        <v>73</v>
      </c>
      <c r="C32" s="363">
        <f>C33</f>
        <v>0</v>
      </c>
      <c r="D32" s="364">
        <f>D33</f>
        <v>116</v>
      </c>
      <c r="E32" s="364">
        <f>E33</f>
        <v>116</v>
      </c>
    </row>
    <row r="33" spans="1:5" ht="15.6" x14ac:dyDescent="0.3">
      <c r="A33" s="267" t="s">
        <v>74</v>
      </c>
      <c r="B33" s="268" t="s">
        <v>175</v>
      </c>
      <c r="C33" s="317">
        <v>0</v>
      </c>
      <c r="D33" s="318">
        <v>116</v>
      </c>
      <c r="E33" s="318">
        <v>116</v>
      </c>
    </row>
    <row r="34" spans="1:5" ht="15.6" x14ac:dyDescent="0.3">
      <c r="A34" s="274" t="s">
        <v>241</v>
      </c>
      <c r="B34" s="268" t="s">
        <v>242</v>
      </c>
      <c r="C34" s="366">
        <v>-64.2</v>
      </c>
      <c r="D34" s="367">
        <v>68</v>
      </c>
      <c r="E34" s="367">
        <v>141</v>
      </c>
    </row>
    <row r="35" spans="1:5" ht="15.6" x14ac:dyDescent="0.3">
      <c r="A35" s="272" t="s">
        <v>37</v>
      </c>
      <c r="B35" s="273"/>
      <c r="C35" s="364">
        <f>C34+C32+C30+C28+C24+C21+C18+C16+C8</f>
        <v>256.34000000000003</v>
      </c>
      <c r="D35" s="364">
        <f>D34+D32+D30+D28+D24+D21+D18+D16+D8</f>
        <v>4497.24</v>
      </c>
      <c r="E35" s="364">
        <f>E34+E32+E30+E28+E24+E21+E18+E16+E8</f>
        <v>4708.8900000000003</v>
      </c>
    </row>
    <row r="36" spans="1:5" x14ac:dyDescent="0.25">
      <c r="B36" s="40"/>
      <c r="C36" s="40"/>
    </row>
    <row r="37" spans="1:5" x14ac:dyDescent="0.25">
      <c r="B37" s="40"/>
      <c r="C37" s="40"/>
    </row>
    <row r="38" spans="1:5" x14ac:dyDescent="0.25">
      <c r="B38" s="40"/>
      <c r="C38" s="40"/>
    </row>
    <row r="39" spans="1:5" x14ac:dyDescent="0.25">
      <c r="B39" s="40"/>
      <c r="C39" s="40"/>
    </row>
    <row r="40" spans="1:5" x14ac:dyDescent="0.25">
      <c r="B40" s="40"/>
      <c r="C40" s="40"/>
    </row>
    <row r="41" spans="1:5" x14ac:dyDescent="0.25">
      <c r="B41" s="40"/>
      <c r="C41" s="40"/>
    </row>
    <row r="42" spans="1:5" x14ac:dyDescent="0.25">
      <c r="B42" s="40"/>
      <c r="C42" s="40"/>
    </row>
    <row r="43" spans="1:5" x14ac:dyDescent="0.25">
      <c r="B43" s="40"/>
      <c r="C43" s="40"/>
    </row>
    <row r="44" spans="1:5" x14ac:dyDescent="0.25">
      <c r="B44" s="40"/>
      <c r="C44" s="40"/>
    </row>
    <row r="45" spans="1:5" x14ac:dyDescent="0.25">
      <c r="B45" s="40"/>
      <c r="C45" s="40"/>
    </row>
    <row r="46" spans="1:5" x14ac:dyDescent="0.25">
      <c r="B46" s="40"/>
      <c r="C46" s="40"/>
    </row>
    <row r="47" spans="1:5" x14ac:dyDescent="0.25">
      <c r="B47" s="40"/>
      <c r="C47" s="40"/>
    </row>
    <row r="48" spans="1:5" x14ac:dyDescent="0.25">
      <c r="B48" s="40"/>
      <c r="C48" s="40"/>
    </row>
    <row r="49" spans="2:3" x14ac:dyDescent="0.25">
      <c r="B49" s="40"/>
      <c r="C49" s="40"/>
    </row>
    <row r="50" spans="2:3" x14ac:dyDescent="0.25">
      <c r="B50" s="40"/>
      <c r="C50" s="40"/>
    </row>
    <row r="51" spans="2:3" x14ac:dyDescent="0.25">
      <c r="B51" s="40"/>
      <c r="C51" s="40"/>
    </row>
    <row r="52" spans="2:3" x14ac:dyDescent="0.25">
      <c r="B52" s="40"/>
      <c r="C52" s="40"/>
    </row>
    <row r="53" spans="2:3" x14ac:dyDescent="0.25">
      <c r="B53" s="40"/>
      <c r="C53" s="40"/>
    </row>
    <row r="54" spans="2:3" x14ac:dyDescent="0.25">
      <c r="B54" s="40"/>
      <c r="C54" s="40"/>
    </row>
    <row r="55" spans="2:3" x14ac:dyDescent="0.25">
      <c r="B55" s="40"/>
      <c r="C55" s="40"/>
    </row>
    <row r="56" spans="2:3" x14ac:dyDescent="0.25">
      <c r="B56" s="40"/>
      <c r="C56" s="40"/>
    </row>
    <row r="57" spans="2:3" x14ac:dyDescent="0.25">
      <c r="B57" s="40"/>
      <c r="C57" s="40"/>
    </row>
    <row r="58" spans="2:3" x14ac:dyDescent="0.25">
      <c r="B58" s="40"/>
      <c r="C58" s="40"/>
    </row>
    <row r="59" spans="2:3" x14ac:dyDescent="0.25">
      <c r="B59" s="40"/>
      <c r="C59" s="40"/>
    </row>
    <row r="60" spans="2:3" x14ac:dyDescent="0.25">
      <c r="B60" s="40"/>
      <c r="C60" s="40"/>
    </row>
    <row r="61" spans="2:3" x14ac:dyDescent="0.25">
      <c r="B61" s="40"/>
      <c r="C61" s="40"/>
    </row>
    <row r="62" spans="2:3" x14ac:dyDescent="0.25">
      <c r="B62" s="40"/>
      <c r="C62" s="40"/>
    </row>
    <row r="63" spans="2:3" x14ac:dyDescent="0.25">
      <c r="B63" s="40"/>
      <c r="C63" s="40"/>
    </row>
    <row r="64" spans="2:3" x14ac:dyDescent="0.25">
      <c r="B64" s="40"/>
      <c r="C64" s="40"/>
    </row>
    <row r="65" spans="2:3" x14ac:dyDescent="0.25">
      <c r="B65" s="40"/>
      <c r="C65" s="40"/>
    </row>
    <row r="66" spans="2:3" x14ac:dyDescent="0.25">
      <c r="B66" s="40"/>
      <c r="C66" s="40"/>
    </row>
    <row r="67" spans="2:3" x14ac:dyDescent="0.25">
      <c r="B67" s="40"/>
      <c r="C67" s="40"/>
    </row>
    <row r="68" spans="2:3" x14ac:dyDescent="0.25">
      <c r="B68" s="40"/>
      <c r="C68" s="40"/>
    </row>
    <row r="69" spans="2:3" x14ac:dyDescent="0.25">
      <c r="B69" s="40"/>
      <c r="C69" s="40"/>
    </row>
    <row r="70" spans="2:3" x14ac:dyDescent="0.25">
      <c r="B70" s="40"/>
      <c r="C70" s="40"/>
    </row>
    <row r="71" spans="2:3" x14ac:dyDescent="0.25">
      <c r="B71" s="40"/>
      <c r="C71" s="40"/>
    </row>
    <row r="72" spans="2:3" x14ac:dyDescent="0.25">
      <c r="B72" s="40"/>
      <c r="C72" s="40"/>
    </row>
    <row r="73" spans="2:3" x14ac:dyDescent="0.25">
      <c r="B73" s="40"/>
      <c r="C73" s="40"/>
    </row>
    <row r="74" spans="2:3" x14ac:dyDescent="0.25">
      <c r="B74" s="40"/>
      <c r="C74" s="40"/>
    </row>
    <row r="75" spans="2:3" x14ac:dyDescent="0.25">
      <c r="B75" s="40"/>
      <c r="C75" s="40"/>
    </row>
    <row r="76" spans="2:3" x14ac:dyDescent="0.25">
      <c r="B76" s="40"/>
      <c r="C76" s="40"/>
    </row>
    <row r="77" spans="2:3" x14ac:dyDescent="0.25">
      <c r="B77" s="40"/>
      <c r="C77" s="40"/>
    </row>
    <row r="78" spans="2:3" x14ac:dyDescent="0.25">
      <c r="B78" s="40"/>
      <c r="C78" s="40"/>
    </row>
    <row r="79" spans="2:3" x14ac:dyDescent="0.25">
      <c r="B79" s="40"/>
      <c r="C79" s="40"/>
    </row>
    <row r="80" spans="2:3" x14ac:dyDescent="0.25">
      <c r="B80" s="40"/>
      <c r="C80" s="40"/>
    </row>
    <row r="81" spans="2:3" x14ac:dyDescent="0.25">
      <c r="B81" s="40"/>
      <c r="C81" s="40"/>
    </row>
    <row r="82" spans="2:3" x14ac:dyDescent="0.25">
      <c r="B82" s="40"/>
      <c r="C82" s="40"/>
    </row>
    <row r="83" spans="2:3" x14ac:dyDescent="0.25">
      <c r="B83" s="40"/>
      <c r="C83" s="40"/>
    </row>
    <row r="84" spans="2:3" x14ac:dyDescent="0.25">
      <c r="B84" s="40"/>
      <c r="C84" s="40"/>
    </row>
  </sheetData>
  <mergeCells count="4">
    <mergeCell ref="A4:D4"/>
    <mergeCell ref="D5:E5"/>
    <mergeCell ref="D2:E2"/>
    <mergeCell ref="G2:I2"/>
  </mergeCells>
  <pageMargins left="0.70866141732283472" right="0.70866141732283472" top="0.39370078740157483" bottom="0.35433070866141736" header="0.31496062992125984" footer="0.31496062992125984"/>
  <pageSetup paperSize="9" scale="6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WhiteSpace="0" view="pageLayout" topLeftCell="A73" zoomScale="70" zoomScaleSheetLayoutView="89" zoomScalePageLayoutView="70" workbookViewId="0">
      <selection activeCell="I24" sqref="I24"/>
    </sheetView>
  </sheetViews>
  <sheetFormatPr defaultRowHeight="13.2" x14ac:dyDescent="0.25"/>
  <cols>
    <col min="1" max="1" width="9.109375" style="94"/>
    <col min="2" max="2" width="38.44140625" style="94" customWidth="1"/>
    <col min="3" max="3" width="5.33203125" style="91" customWidth="1"/>
    <col min="4" max="4" width="52.44140625" style="92" customWidth="1"/>
    <col min="5" max="5" width="12.44140625" style="93" customWidth="1"/>
    <col min="6" max="6" width="15.33203125" style="93" customWidth="1"/>
    <col min="7" max="7" width="17.6640625" style="93" customWidth="1"/>
    <col min="8" max="8" width="12.44140625" style="93" customWidth="1"/>
    <col min="9" max="9" width="15" style="93" customWidth="1"/>
    <col min="10" max="10" width="16.109375" style="93" customWidth="1"/>
    <col min="11" max="257" width="9.109375" style="94"/>
    <col min="258" max="258" width="3.5546875" style="94" customWidth="1"/>
    <col min="259" max="259" width="40.88671875" style="94" customWidth="1"/>
    <col min="260" max="260" width="5.109375" style="94" customWidth="1"/>
    <col min="261" max="262" width="4.33203125" style="94" customWidth="1"/>
    <col min="263" max="263" width="8.5546875" style="94" customWidth="1"/>
    <col min="264" max="264" width="6.6640625" style="94" customWidth="1"/>
    <col min="265" max="265" width="11.33203125" style="94" customWidth="1"/>
    <col min="266" max="266" width="12.33203125" style="94" customWidth="1"/>
    <col min="267" max="513" width="9.109375" style="94"/>
    <col min="514" max="514" width="3.5546875" style="94" customWidth="1"/>
    <col min="515" max="515" width="40.88671875" style="94" customWidth="1"/>
    <col min="516" max="516" width="5.109375" style="94" customWidth="1"/>
    <col min="517" max="518" width="4.33203125" style="94" customWidth="1"/>
    <col min="519" max="519" width="8.5546875" style="94" customWidth="1"/>
    <col min="520" max="520" width="6.6640625" style="94" customWidth="1"/>
    <col min="521" max="521" width="11.33203125" style="94" customWidth="1"/>
    <col min="522" max="522" width="12.33203125" style="94" customWidth="1"/>
    <col min="523" max="769" width="9.109375" style="94"/>
    <col min="770" max="770" width="3.5546875" style="94" customWidth="1"/>
    <col min="771" max="771" width="40.88671875" style="94" customWidth="1"/>
    <col min="772" max="772" width="5.109375" style="94" customWidth="1"/>
    <col min="773" max="774" width="4.33203125" style="94" customWidth="1"/>
    <col min="775" max="775" width="8.5546875" style="94" customWidth="1"/>
    <col min="776" max="776" width="6.6640625" style="94" customWidth="1"/>
    <col min="777" max="777" width="11.33203125" style="94" customWidth="1"/>
    <col min="778" max="778" width="12.33203125" style="94" customWidth="1"/>
    <col min="779" max="1025" width="9.109375" style="94"/>
    <col min="1026" max="1026" width="3.5546875" style="94" customWidth="1"/>
    <col min="1027" max="1027" width="40.88671875" style="94" customWidth="1"/>
    <col min="1028" max="1028" width="5.109375" style="94" customWidth="1"/>
    <col min="1029" max="1030" width="4.33203125" style="94" customWidth="1"/>
    <col min="1031" max="1031" width="8.5546875" style="94" customWidth="1"/>
    <col min="1032" max="1032" width="6.6640625" style="94" customWidth="1"/>
    <col min="1033" max="1033" width="11.33203125" style="94" customWidth="1"/>
    <col min="1034" max="1034" width="12.33203125" style="94" customWidth="1"/>
    <col min="1035" max="1281" width="9.109375" style="94"/>
    <col min="1282" max="1282" width="3.5546875" style="94" customWidth="1"/>
    <col min="1283" max="1283" width="40.88671875" style="94" customWidth="1"/>
    <col min="1284" max="1284" width="5.109375" style="94" customWidth="1"/>
    <col min="1285" max="1286" width="4.33203125" style="94" customWidth="1"/>
    <col min="1287" max="1287" width="8.5546875" style="94" customWidth="1"/>
    <col min="1288" max="1288" width="6.6640625" style="94" customWidth="1"/>
    <col min="1289" max="1289" width="11.33203125" style="94" customWidth="1"/>
    <col min="1290" max="1290" width="12.33203125" style="94" customWidth="1"/>
    <col min="1291" max="1537" width="9.109375" style="94"/>
    <col min="1538" max="1538" width="3.5546875" style="94" customWidth="1"/>
    <col min="1539" max="1539" width="40.88671875" style="94" customWidth="1"/>
    <col min="1540" max="1540" width="5.109375" style="94" customWidth="1"/>
    <col min="1541" max="1542" width="4.33203125" style="94" customWidth="1"/>
    <col min="1543" max="1543" width="8.5546875" style="94" customWidth="1"/>
    <col min="1544" max="1544" width="6.6640625" style="94" customWidth="1"/>
    <col min="1545" max="1545" width="11.33203125" style="94" customWidth="1"/>
    <col min="1546" max="1546" width="12.33203125" style="94" customWidth="1"/>
    <col min="1547" max="1793" width="9.109375" style="94"/>
    <col min="1794" max="1794" width="3.5546875" style="94" customWidth="1"/>
    <col min="1795" max="1795" width="40.88671875" style="94" customWidth="1"/>
    <col min="1796" max="1796" width="5.109375" style="94" customWidth="1"/>
    <col min="1797" max="1798" width="4.33203125" style="94" customWidth="1"/>
    <col min="1799" max="1799" width="8.5546875" style="94" customWidth="1"/>
    <col min="1800" max="1800" width="6.6640625" style="94" customWidth="1"/>
    <col min="1801" max="1801" width="11.33203125" style="94" customWidth="1"/>
    <col min="1802" max="1802" width="12.33203125" style="94" customWidth="1"/>
    <col min="1803" max="2049" width="9.109375" style="94"/>
    <col min="2050" max="2050" width="3.5546875" style="94" customWidth="1"/>
    <col min="2051" max="2051" width="40.88671875" style="94" customWidth="1"/>
    <col min="2052" max="2052" width="5.109375" style="94" customWidth="1"/>
    <col min="2053" max="2054" width="4.33203125" style="94" customWidth="1"/>
    <col min="2055" max="2055" width="8.5546875" style="94" customWidth="1"/>
    <col min="2056" max="2056" width="6.6640625" style="94" customWidth="1"/>
    <col min="2057" max="2057" width="11.33203125" style="94" customWidth="1"/>
    <col min="2058" max="2058" width="12.33203125" style="94" customWidth="1"/>
    <col min="2059" max="2305" width="9.109375" style="94"/>
    <col min="2306" max="2306" width="3.5546875" style="94" customWidth="1"/>
    <col min="2307" max="2307" width="40.88671875" style="94" customWidth="1"/>
    <col min="2308" max="2308" width="5.109375" style="94" customWidth="1"/>
    <col min="2309" max="2310" width="4.33203125" style="94" customWidth="1"/>
    <col min="2311" max="2311" width="8.5546875" style="94" customWidth="1"/>
    <col min="2312" max="2312" width="6.6640625" style="94" customWidth="1"/>
    <col min="2313" max="2313" width="11.33203125" style="94" customWidth="1"/>
    <col min="2314" max="2314" width="12.33203125" style="94" customWidth="1"/>
    <col min="2315" max="2561" width="9.109375" style="94"/>
    <col min="2562" max="2562" width="3.5546875" style="94" customWidth="1"/>
    <col min="2563" max="2563" width="40.88671875" style="94" customWidth="1"/>
    <col min="2564" max="2564" width="5.109375" style="94" customWidth="1"/>
    <col min="2565" max="2566" width="4.33203125" style="94" customWidth="1"/>
    <col min="2567" max="2567" width="8.5546875" style="94" customWidth="1"/>
    <col min="2568" max="2568" width="6.6640625" style="94" customWidth="1"/>
    <col min="2569" max="2569" width="11.33203125" style="94" customWidth="1"/>
    <col min="2570" max="2570" width="12.33203125" style="94" customWidth="1"/>
    <col min="2571" max="2817" width="9.109375" style="94"/>
    <col min="2818" max="2818" width="3.5546875" style="94" customWidth="1"/>
    <col min="2819" max="2819" width="40.88671875" style="94" customWidth="1"/>
    <col min="2820" max="2820" width="5.109375" style="94" customWidth="1"/>
    <col min="2821" max="2822" width="4.33203125" style="94" customWidth="1"/>
    <col min="2823" max="2823" width="8.5546875" style="94" customWidth="1"/>
    <col min="2824" max="2824" width="6.6640625" style="94" customWidth="1"/>
    <col min="2825" max="2825" width="11.33203125" style="94" customWidth="1"/>
    <col min="2826" max="2826" width="12.33203125" style="94" customWidth="1"/>
    <col min="2827" max="3073" width="9.109375" style="94"/>
    <col min="3074" max="3074" width="3.5546875" style="94" customWidth="1"/>
    <col min="3075" max="3075" width="40.88671875" style="94" customWidth="1"/>
    <col min="3076" max="3076" width="5.109375" style="94" customWidth="1"/>
    <col min="3077" max="3078" width="4.33203125" style="94" customWidth="1"/>
    <col min="3079" max="3079" width="8.5546875" style="94" customWidth="1"/>
    <col min="3080" max="3080" width="6.6640625" style="94" customWidth="1"/>
    <col min="3081" max="3081" width="11.33203125" style="94" customWidth="1"/>
    <col min="3082" max="3082" width="12.33203125" style="94" customWidth="1"/>
    <col min="3083" max="3329" width="9.109375" style="94"/>
    <col min="3330" max="3330" width="3.5546875" style="94" customWidth="1"/>
    <col min="3331" max="3331" width="40.88671875" style="94" customWidth="1"/>
    <col min="3332" max="3332" width="5.109375" style="94" customWidth="1"/>
    <col min="3333" max="3334" width="4.33203125" style="94" customWidth="1"/>
    <col min="3335" max="3335" width="8.5546875" style="94" customWidth="1"/>
    <col min="3336" max="3336" width="6.6640625" style="94" customWidth="1"/>
    <col min="3337" max="3337" width="11.33203125" style="94" customWidth="1"/>
    <col min="3338" max="3338" width="12.33203125" style="94" customWidth="1"/>
    <col min="3339" max="3585" width="9.109375" style="94"/>
    <col min="3586" max="3586" width="3.5546875" style="94" customWidth="1"/>
    <col min="3587" max="3587" width="40.88671875" style="94" customWidth="1"/>
    <col min="3588" max="3588" width="5.109375" style="94" customWidth="1"/>
    <col min="3589" max="3590" width="4.33203125" style="94" customWidth="1"/>
    <col min="3591" max="3591" width="8.5546875" style="94" customWidth="1"/>
    <col min="3592" max="3592" width="6.6640625" style="94" customWidth="1"/>
    <col min="3593" max="3593" width="11.33203125" style="94" customWidth="1"/>
    <col min="3594" max="3594" width="12.33203125" style="94" customWidth="1"/>
    <col min="3595" max="3841" width="9.109375" style="94"/>
    <col min="3842" max="3842" width="3.5546875" style="94" customWidth="1"/>
    <col min="3843" max="3843" width="40.88671875" style="94" customWidth="1"/>
    <col min="3844" max="3844" width="5.109375" style="94" customWidth="1"/>
    <col min="3845" max="3846" width="4.33203125" style="94" customWidth="1"/>
    <col min="3847" max="3847" width="8.5546875" style="94" customWidth="1"/>
    <col min="3848" max="3848" width="6.6640625" style="94" customWidth="1"/>
    <col min="3849" max="3849" width="11.33203125" style="94" customWidth="1"/>
    <col min="3850" max="3850" width="12.33203125" style="94" customWidth="1"/>
    <col min="3851" max="4097" width="9.109375" style="94"/>
    <col min="4098" max="4098" width="3.5546875" style="94" customWidth="1"/>
    <col min="4099" max="4099" width="40.88671875" style="94" customWidth="1"/>
    <col min="4100" max="4100" width="5.109375" style="94" customWidth="1"/>
    <col min="4101" max="4102" width="4.33203125" style="94" customWidth="1"/>
    <col min="4103" max="4103" width="8.5546875" style="94" customWidth="1"/>
    <col min="4104" max="4104" width="6.6640625" style="94" customWidth="1"/>
    <col min="4105" max="4105" width="11.33203125" style="94" customWidth="1"/>
    <col min="4106" max="4106" width="12.33203125" style="94" customWidth="1"/>
    <col min="4107" max="4353" width="9.109375" style="94"/>
    <col min="4354" max="4354" width="3.5546875" style="94" customWidth="1"/>
    <col min="4355" max="4355" width="40.88671875" style="94" customWidth="1"/>
    <col min="4356" max="4356" width="5.109375" style="94" customWidth="1"/>
    <col min="4357" max="4358" width="4.33203125" style="94" customWidth="1"/>
    <col min="4359" max="4359" width="8.5546875" style="94" customWidth="1"/>
    <col min="4360" max="4360" width="6.6640625" style="94" customWidth="1"/>
    <col min="4361" max="4361" width="11.33203125" style="94" customWidth="1"/>
    <col min="4362" max="4362" width="12.33203125" style="94" customWidth="1"/>
    <col min="4363" max="4609" width="9.109375" style="94"/>
    <col min="4610" max="4610" width="3.5546875" style="94" customWidth="1"/>
    <col min="4611" max="4611" width="40.88671875" style="94" customWidth="1"/>
    <col min="4612" max="4612" width="5.109375" style="94" customWidth="1"/>
    <col min="4613" max="4614" width="4.33203125" style="94" customWidth="1"/>
    <col min="4615" max="4615" width="8.5546875" style="94" customWidth="1"/>
    <col min="4616" max="4616" width="6.6640625" style="94" customWidth="1"/>
    <col min="4617" max="4617" width="11.33203125" style="94" customWidth="1"/>
    <col min="4618" max="4618" width="12.33203125" style="94" customWidth="1"/>
    <col min="4619" max="4865" width="9.109375" style="94"/>
    <col min="4866" max="4866" width="3.5546875" style="94" customWidth="1"/>
    <col min="4867" max="4867" width="40.88671875" style="94" customWidth="1"/>
    <col min="4868" max="4868" width="5.109375" style="94" customWidth="1"/>
    <col min="4869" max="4870" width="4.33203125" style="94" customWidth="1"/>
    <col min="4871" max="4871" width="8.5546875" style="94" customWidth="1"/>
    <col min="4872" max="4872" width="6.6640625" style="94" customWidth="1"/>
    <col min="4873" max="4873" width="11.33203125" style="94" customWidth="1"/>
    <col min="4874" max="4874" width="12.33203125" style="94" customWidth="1"/>
    <col min="4875" max="5121" width="9.109375" style="94"/>
    <col min="5122" max="5122" width="3.5546875" style="94" customWidth="1"/>
    <col min="5123" max="5123" width="40.88671875" style="94" customWidth="1"/>
    <col min="5124" max="5124" width="5.109375" style="94" customWidth="1"/>
    <col min="5125" max="5126" width="4.33203125" style="94" customWidth="1"/>
    <col min="5127" max="5127" width="8.5546875" style="94" customWidth="1"/>
    <col min="5128" max="5128" width="6.6640625" style="94" customWidth="1"/>
    <col min="5129" max="5129" width="11.33203125" style="94" customWidth="1"/>
    <col min="5130" max="5130" width="12.33203125" style="94" customWidth="1"/>
    <col min="5131" max="5377" width="9.109375" style="94"/>
    <col min="5378" max="5378" width="3.5546875" style="94" customWidth="1"/>
    <col min="5379" max="5379" width="40.88671875" style="94" customWidth="1"/>
    <col min="5380" max="5380" width="5.109375" style="94" customWidth="1"/>
    <col min="5381" max="5382" width="4.33203125" style="94" customWidth="1"/>
    <col min="5383" max="5383" width="8.5546875" style="94" customWidth="1"/>
    <col min="5384" max="5384" width="6.6640625" style="94" customWidth="1"/>
    <col min="5385" max="5385" width="11.33203125" style="94" customWidth="1"/>
    <col min="5386" max="5386" width="12.33203125" style="94" customWidth="1"/>
    <col min="5387" max="5633" width="9.109375" style="94"/>
    <col min="5634" max="5634" width="3.5546875" style="94" customWidth="1"/>
    <col min="5635" max="5635" width="40.88671875" style="94" customWidth="1"/>
    <col min="5636" max="5636" width="5.109375" style="94" customWidth="1"/>
    <col min="5637" max="5638" width="4.33203125" style="94" customWidth="1"/>
    <col min="5639" max="5639" width="8.5546875" style="94" customWidth="1"/>
    <col min="5640" max="5640" width="6.6640625" style="94" customWidth="1"/>
    <col min="5641" max="5641" width="11.33203125" style="94" customWidth="1"/>
    <col min="5642" max="5642" width="12.33203125" style="94" customWidth="1"/>
    <col min="5643" max="5889" width="9.109375" style="94"/>
    <col min="5890" max="5890" width="3.5546875" style="94" customWidth="1"/>
    <col min="5891" max="5891" width="40.88671875" style="94" customWidth="1"/>
    <col min="5892" max="5892" width="5.109375" style="94" customWidth="1"/>
    <col min="5893" max="5894" width="4.33203125" style="94" customWidth="1"/>
    <col min="5895" max="5895" width="8.5546875" style="94" customWidth="1"/>
    <col min="5896" max="5896" width="6.6640625" style="94" customWidth="1"/>
    <col min="5897" max="5897" width="11.33203125" style="94" customWidth="1"/>
    <col min="5898" max="5898" width="12.33203125" style="94" customWidth="1"/>
    <col min="5899" max="6145" width="9.109375" style="94"/>
    <col min="6146" max="6146" width="3.5546875" style="94" customWidth="1"/>
    <col min="6147" max="6147" width="40.88671875" style="94" customWidth="1"/>
    <col min="6148" max="6148" width="5.109375" style="94" customWidth="1"/>
    <col min="6149" max="6150" width="4.33203125" style="94" customWidth="1"/>
    <col min="6151" max="6151" width="8.5546875" style="94" customWidth="1"/>
    <col min="6152" max="6152" width="6.6640625" style="94" customWidth="1"/>
    <col min="6153" max="6153" width="11.33203125" style="94" customWidth="1"/>
    <col min="6154" max="6154" width="12.33203125" style="94" customWidth="1"/>
    <col min="6155" max="6401" width="9.109375" style="94"/>
    <col min="6402" max="6402" width="3.5546875" style="94" customWidth="1"/>
    <col min="6403" max="6403" width="40.88671875" style="94" customWidth="1"/>
    <col min="6404" max="6404" width="5.109375" style="94" customWidth="1"/>
    <col min="6405" max="6406" width="4.33203125" style="94" customWidth="1"/>
    <col min="6407" max="6407" width="8.5546875" style="94" customWidth="1"/>
    <col min="6408" max="6408" width="6.6640625" style="94" customWidth="1"/>
    <col min="6409" max="6409" width="11.33203125" style="94" customWidth="1"/>
    <col min="6410" max="6410" width="12.33203125" style="94" customWidth="1"/>
    <col min="6411" max="6657" width="9.109375" style="94"/>
    <col min="6658" max="6658" width="3.5546875" style="94" customWidth="1"/>
    <col min="6659" max="6659" width="40.88671875" style="94" customWidth="1"/>
    <col min="6660" max="6660" width="5.109375" style="94" customWidth="1"/>
    <col min="6661" max="6662" width="4.33203125" style="94" customWidth="1"/>
    <col min="6663" max="6663" width="8.5546875" style="94" customWidth="1"/>
    <col min="6664" max="6664" width="6.6640625" style="94" customWidth="1"/>
    <col min="6665" max="6665" width="11.33203125" style="94" customWidth="1"/>
    <col min="6666" max="6666" width="12.33203125" style="94" customWidth="1"/>
    <col min="6667" max="6913" width="9.109375" style="94"/>
    <col min="6914" max="6914" width="3.5546875" style="94" customWidth="1"/>
    <col min="6915" max="6915" width="40.88671875" style="94" customWidth="1"/>
    <col min="6916" max="6916" width="5.109375" style="94" customWidth="1"/>
    <col min="6917" max="6918" width="4.33203125" style="94" customWidth="1"/>
    <col min="6919" max="6919" width="8.5546875" style="94" customWidth="1"/>
    <col min="6920" max="6920" width="6.6640625" style="94" customWidth="1"/>
    <col min="6921" max="6921" width="11.33203125" style="94" customWidth="1"/>
    <col min="6922" max="6922" width="12.33203125" style="94" customWidth="1"/>
    <col min="6923" max="7169" width="9.109375" style="94"/>
    <col min="7170" max="7170" width="3.5546875" style="94" customWidth="1"/>
    <col min="7171" max="7171" width="40.88671875" style="94" customWidth="1"/>
    <col min="7172" max="7172" width="5.109375" style="94" customWidth="1"/>
    <col min="7173" max="7174" width="4.33203125" style="94" customWidth="1"/>
    <col min="7175" max="7175" width="8.5546875" style="94" customWidth="1"/>
    <col min="7176" max="7176" width="6.6640625" style="94" customWidth="1"/>
    <col min="7177" max="7177" width="11.33203125" style="94" customWidth="1"/>
    <col min="7178" max="7178" width="12.33203125" style="94" customWidth="1"/>
    <col min="7179" max="7425" width="9.109375" style="94"/>
    <col min="7426" max="7426" width="3.5546875" style="94" customWidth="1"/>
    <col min="7427" max="7427" width="40.88671875" style="94" customWidth="1"/>
    <col min="7428" max="7428" width="5.109375" style="94" customWidth="1"/>
    <col min="7429" max="7430" width="4.33203125" style="94" customWidth="1"/>
    <col min="7431" max="7431" width="8.5546875" style="94" customWidth="1"/>
    <col min="7432" max="7432" width="6.6640625" style="94" customWidth="1"/>
    <col min="7433" max="7433" width="11.33203125" style="94" customWidth="1"/>
    <col min="7434" max="7434" width="12.33203125" style="94" customWidth="1"/>
    <col min="7435" max="7681" width="9.109375" style="94"/>
    <col min="7682" max="7682" width="3.5546875" style="94" customWidth="1"/>
    <col min="7683" max="7683" width="40.88671875" style="94" customWidth="1"/>
    <col min="7684" max="7684" width="5.109375" style="94" customWidth="1"/>
    <col min="7685" max="7686" width="4.33203125" style="94" customWidth="1"/>
    <col min="7687" max="7687" width="8.5546875" style="94" customWidth="1"/>
    <col min="7688" max="7688" width="6.6640625" style="94" customWidth="1"/>
    <col min="7689" max="7689" width="11.33203125" style="94" customWidth="1"/>
    <col min="7690" max="7690" width="12.33203125" style="94" customWidth="1"/>
    <col min="7691" max="7937" width="9.109375" style="94"/>
    <col min="7938" max="7938" width="3.5546875" style="94" customWidth="1"/>
    <col min="7939" max="7939" width="40.88671875" style="94" customWidth="1"/>
    <col min="7940" max="7940" width="5.109375" style="94" customWidth="1"/>
    <col min="7941" max="7942" width="4.33203125" style="94" customWidth="1"/>
    <col min="7943" max="7943" width="8.5546875" style="94" customWidth="1"/>
    <col min="7944" max="7944" width="6.6640625" style="94" customWidth="1"/>
    <col min="7945" max="7945" width="11.33203125" style="94" customWidth="1"/>
    <col min="7946" max="7946" width="12.33203125" style="94" customWidth="1"/>
    <col min="7947" max="8193" width="9.109375" style="94"/>
    <col min="8194" max="8194" width="3.5546875" style="94" customWidth="1"/>
    <col min="8195" max="8195" width="40.88671875" style="94" customWidth="1"/>
    <col min="8196" max="8196" width="5.109375" style="94" customWidth="1"/>
    <col min="8197" max="8198" width="4.33203125" style="94" customWidth="1"/>
    <col min="8199" max="8199" width="8.5546875" style="94" customWidth="1"/>
    <col min="8200" max="8200" width="6.6640625" style="94" customWidth="1"/>
    <col min="8201" max="8201" width="11.33203125" style="94" customWidth="1"/>
    <col min="8202" max="8202" width="12.33203125" style="94" customWidth="1"/>
    <col min="8203" max="8449" width="9.109375" style="94"/>
    <col min="8450" max="8450" width="3.5546875" style="94" customWidth="1"/>
    <col min="8451" max="8451" width="40.88671875" style="94" customWidth="1"/>
    <col min="8452" max="8452" width="5.109375" style="94" customWidth="1"/>
    <col min="8453" max="8454" width="4.33203125" style="94" customWidth="1"/>
    <col min="8455" max="8455" width="8.5546875" style="94" customWidth="1"/>
    <col min="8456" max="8456" width="6.6640625" style="94" customWidth="1"/>
    <col min="8457" max="8457" width="11.33203125" style="94" customWidth="1"/>
    <col min="8458" max="8458" width="12.33203125" style="94" customWidth="1"/>
    <col min="8459" max="8705" width="9.109375" style="94"/>
    <col min="8706" max="8706" width="3.5546875" style="94" customWidth="1"/>
    <col min="8707" max="8707" width="40.88671875" style="94" customWidth="1"/>
    <col min="8708" max="8708" width="5.109375" style="94" customWidth="1"/>
    <col min="8709" max="8710" width="4.33203125" style="94" customWidth="1"/>
    <col min="8711" max="8711" width="8.5546875" style="94" customWidth="1"/>
    <col min="8712" max="8712" width="6.6640625" style="94" customWidth="1"/>
    <col min="8713" max="8713" width="11.33203125" style="94" customWidth="1"/>
    <col min="8714" max="8714" width="12.33203125" style="94" customWidth="1"/>
    <col min="8715" max="8961" width="9.109375" style="94"/>
    <col min="8962" max="8962" width="3.5546875" style="94" customWidth="1"/>
    <col min="8963" max="8963" width="40.88671875" style="94" customWidth="1"/>
    <col min="8964" max="8964" width="5.109375" style="94" customWidth="1"/>
    <col min="8965" max="8966" width="4.33203125" style="94" customWidth="1"/>
    <col min="8967" max="8967" width="8.5546875" style="94" customWidth="1"/>
    <col min="8968" max="8968" width="6.6640625" style="94" customWidth="1"/>
    <col min="8969" max="8969" width="11.33203125" style="94" customWidth="1"/>
    <col min="8970" max="8970" width="12.33203125" style="94" customWidth="1"/>
    <col min="8971" max="9217" width="9.109375" style="94"/>
    <col min="9218" max="9218" width="3.5546875" style="94" customWidth="1"/>
    <col min="9219" max="9219" width="40.88671875" style="94" customWidth="1"/>
    <col min="9220" max="9220" width="5.109375" style="94" customWidth="1"/>
    <col min="9221" max="9222" width="4.33203125" style="94" customWidth="1"/>
    <col min="9223" max="9223" width="8.5546875" style="94" customWidth="1"/>
    <col min="9224" max="9224" width="6.6640625" style="94" customWidth="1"/>
    <col min="9225" max="9225" width="11.33203125" style="94" customWidth="1"/>
    <col min="9226" max="9226" width="12.33203125" style="94" customWidth="1"/>
    <col min="9227" max="9473" width="9.109375" style="94"/>
    <col min="9474" max="9474" width="3.5546875" style="94" customWidth="1"/>
    <col min="9475" max="9475" width="40.88671875" style="94" customWidth="1"/>
    <col min="9476" max="9476" width="5.109375" style="94" customWidth="1"/>
    <col min="9477" max="9478" width="4.33203125" style="94" customWidth="1"/>
    <col min="9479" max="9479" width="8.5546875" style="94" customWidth="1"/>
    <col min="9480" max="9480" width="6.6640625" style="94" customWidth="1"/>
    <col min="9481" max="9481" width="11.33203125" style="94" customWidth="1"/>
    <col min="9482" max="9482" width="12.33203125" style="94" customWidth="1"/>
    <col min="9483" max="9729" width="9.109375" style="94"/>
    <col min="9730" max="9730" width="3.5546875" style="94" customWidth="1"/>
    <col min="9731" max="9731" width="40.88671875" style="94" customWidth="1"/>
    <col min="9732" max="9732" width="5.109375" style="94" customWidth="1"/>
    <col min="9733" max="9734" width="4.33203125" style="94" customWidth="1"/>
    <col min="9735" max="9735" width="8.5546875" style="94" customWidth="1"/>
    <col min="9736" max="9736" width="6.6640625" style="94" customWidth="1"/>
    <col min="9737" max="9737" width="11.33203125" style="94" customWidth="1"/>
    <col min="9738" max="9738" width="12.33203125" style="94" customWidth="1"/>
    <col min="9739" max="9985" width="9.109375" style="94"/>
    <col min="9986" max="9986" width="3.5546875" style="94" customWidth="1"/>
    <col min="9987" max="9987" width="40.88671875" style="94" customWidth="1"/>
    <col min="9988" max="9988" width="5.109375" style="94" customWidth="1"/>
    <col min="9989" max="9990" width="4.33203125" style="94" customWidth="1"/>
    <col min="9991" max="9991" width="8.5546875" style="94" customWidth="1"/>
    <col min="9992" max="9992" width="6.6640625" style="94" customWidth="1"/>
    <col min="9993" max="9993" width="11.33203125" style="94" customWidth="1"/>
    <col min="9994" max="9994" width="12.33203125" style="94" customWidth="1"/>
    <col min="9995" max="10241" width="9.109375" style="94"/>
    <col min="10242" max="10242" width="3.5546875" style="94" customWidth="1"/>
    <col min="10243" max="10243" width="40.88671875" style="94" customWidth="1"/>
    <col min="10244" max="10244" width="5.109375" style="94" customWidth="1"/>
    <col min="10245" max="10246" width="4.33203125" style="94" customWidth="1"/>
    <col min="10247" max="10247" width="8.5546875" style="94" customWidth="1"/>
    <col min="10248" max="10248" width="6.6640625" style="94" customWidth="1"/>
    <col min="10249" max="10249" width="11.33203125" style="94" customWidth="1"/>
    <col min="10250" max="10250" width="12.33203125" style="94" customWidth="1"/>
    <col min="10251" max="10497" width="9.109375" style="94"/>
    <col min="10498" max="10498" width="3.5546875" style="94" customWidth="1"/>
    <col min="10499" max="10499" width="40.88671875" style="94" customWidth="1"/>
    <col min="10500" max="10500" width="5.109375" style="94" customWidth="1"/>
    <col min="10501" max="10502" width="4.33203125" style="94" customWidth="1"/>
    <col min="10503" max="10503" width="8.5546875" style="94" customWidth="1"/>
    <col min="10504" max="10504" width="6.6640625" style="94" customWidth="1"/>
    <col min="10505" max="10505" width="11.33203125" style="94" customWidth="1"/>
    <col min="10506" max="10506" width="12.33203125" style="94" customWidth="1"/>
    <col min="10507" max="10753" width="9.109375" style="94"/>
    <col min="10754" max="10754" width="3.5546875" style="94" customWidth="1"/>
    <col min="10755" max="10755" width="40.88671875" style="94" customWidth="1"/>
    <col min="10756" max="10756" width="5.109375" style="94" customWidth="1"/>
    <col min="10757" max="10758" width="4.33203125" style="94" customWidth="1"/>
    <col min="10759" max="10759" width="8.5546875" style="94" customWidth="1"/>
    <col min="10760" max="10760" width="6.6640625" style="94" customWidth="1"/>
    <col min="10761" max="10761" width="11.33203125" style="94" customWidth="1"/>
    <col min="10762" max="10762" width="12.33203125" style="94" customWidth="1"/>
    <col min="10763" max="11009" width="9.109375" style="94"/>
    <col min="11010" max="11010" width="3.5546875" style="94" customWidth="1"/>
    <col min="11011" max="11011" width="40.88671875" style="94" customWidth="1"/>
    <col min="11012" max="11012" width="5.109375" style="94" customWidth="1"/>
    <col min="11013" max="11014" width="4.33203125" style="94" customWidth="1"/>
    <col min="11015" max="11015" width="8.5546875" style="94" customWidth="1"/>
    <col min="11016" max="11016" width="6.6640625" style="94" customWidth="1"/>
    <col min="11017" max="11017" width="11.33203125" style="94" customWidth="1"/>
    <col min="11018" max="11018" width="12.33203125" style="94" customWidth="1"/>
    <col min="11019" max="11265" width="9.109375" style="94"/>
    <col min="11266" max="11266" width="3.5546875" style="94" customWidth="1"/>
    <col min="11267" max="11267" width="40.88671875" style="94" customWidth="1"/>
    <col min="11268" max="11268" width="5.109375" style="94" customWidth="1"/>
    <col min="11269" max="11270" width="4.33203125" style="94" customWidth="1"/>
    <col min="11271" max="11271" width="8.5546875" style="94" customWidth="1"/>
    <col min="11272" max="11272" width="6.6640625" style="94" customWidth="1"/>
    <col min="11273" max="11273" width="11.33203125" style="94" customWidth="1"/>
    <col min="11274" max="11274" width="12.33203125" style="94" customWidth="1"/>
    <col min="11275" max="11521" width="9.109375" style="94"/>
    <col min="11522" max="11522" width="3.5546875" style="94" customWidth="1"/>
    <col min="11523" max="11523" width="40.88671875" style="94" customWidth="1"/>
    <col min="11524" max="11524" width="5.109375" style="94" customWidth="1"/>
    <col min="11525" max="11526" width="4.33203125" style="94" customWidth="1"/>
    <col min="11527" max="11527" width="8.5546875" style="94" customWidth="1"/>
    <col min="11528" max="11528" width="6.6640625" style="94" customWidth="1"/>
    <col min="11529" max="11529" width="11.33203125" style="94" customWidth="1"/>
    <col min="11530" max="11530" width="12.33203125" style="94" customWidth="1"/>
    <col min="11531" max="11777" width="9.109375" style="94"/>
    <col min="11778" max="11778" width="3.5546875" style="94" customWidth="1"/>
    <col min="11779" max="11779" width="40.88671875" style="94" customWidth="1"/>
    <col min="11780" max="11780" width="5.109375" style="94" customWidth="1"/>
    <col min="11781" max="11782" width="4.33203125" style="94" customWidth="1"/>
    <col min="11783" max="11783" width="8.5546875" style="94" customWidth="1"/>
    <col min="11784" max="11784" width="6.6640625" style="94" customWidth="1"/>
    <col min="11785" max="11785" width="11.33203125" style="94" customWidth="1"/>
    <col min="11786" max="11786" width="12.33203125" style="94" customWidth="1"/>
    <col min="11787" max="12033" width="9.109375" style="94"/>
    <col min="12034" max="12034" width="3.5546875" style="94" customWidth="1"/>
    <col min="12035" max="12035" width="40.88671875" style="94" customWidth="1"/>
    <col min="12036" max="12036" width="5.109375" style="94" customWidth="1"/>
    <col min="12037" max="12038" width="4.33203125" style="94" customWidth="1"/>
    <col min="12039" max="12039" width="8.5546875" style="94" customWidth="1"/>
    <col min="12040" max="12040" width="6.6640625" style="94" customWidth="1"/>
    <col min="12041" max="12041" width="11.33203125" style="94" customWidth="1"/>
    <col min="12042" max="12042" width="12.33203125" style="94" customWidth="1"/>
    <col min="12043" max="12289" width="9.109375" style="94"/>
    <col min="12290" max="12290" width="3.5546875" style="94" customWidth="1"/>
    <col min="12291" max="12291" width="40.88671875" style="94" customWidth="1"/>
    <col min="12292" max="12292" width="5.109375" style="94" customWidth="1"/>
    <col min="12293" max="12294" width="4.33203125" style="94" customWidth="1"/>
    <col min="12295" max="12295" width="8.5546875" style="94" customWidth="1"/>
    <col min="12296" max="12296" width="6.6640625" style="94" customWidth="1"/>
    <col min="12297" max="12297" width="11.33203125" style="94" customWidth="1"/>
    <col min="12298" max="12298" width="12.33203125" style="94" customWidth="1"/>
    <col min="12299" max="12545" width="9.109375" style="94"/>
    <col min="12546" max="12546" width="3.5546875" style="94" customWidth="1"/>
    <col min="12547" max="12547" width="40.88671875" style="94" customWidth="1"/>
    <col min="12548" max="12548" width="5.109375" style="94" customWidth="1"/>
    <col min="12549" max="12550" width="4.33203125" style="94" customWidth="1"/>
    <col min="12551" max="12551" width="8.5546875" style="94" customWidth="1"/>
    <col min="12552" max="12552" width="6.6640625" style="94" customWidth="1"/>
    <col min="12553" max="12553" width="11.33203125" style="94" customWidth="1"/>
    <col min="12554" max="12554" width="12.33203125" style="94" customWidth="1"/>
    <col min="12555" max="12801" width="9.109375" style="94"/>
    <col min="12802" max="12802" width="3.5546875" style="94" customWidth="1"/>
    <col min="12803" max="12803" width="40.88671875" style="94" customWidth="1"/>
    <col min="12804" max="12804" width="5.109375" style="94" customWidth="1"/>
    <col min="12805" max="12806" width="4.33203125" style="94" customWidth="1"/>
    <col min="12807" max="12807" width="8.5546875" style="94" customWidth="1"/>
    <col min="12808" max="12808" width="6.6640625" style="94" customWidth="1"/>
    <col min="12809" max="12809" width="11.33203125" style="94" customWidth="1"/>
    <col min="12810" max="12810" width="12.33203125" style="94" customWidth="1"/>
    <col min="12811" max="13057" width="9.109375" style="94"/>
    <col min="13058" max="13058" width="3.5546875" style="94" customWidth="1"/>
    <col min="13059" max="13059" width="40.88671875" style="94" customWidth="1"/>
    <col min="13060" max="13060" width="5.109375" style="94" customWidth="1"/>
    <col min="13061" max="13062" width="4.33203125" style="94" customWidth="1"/>
    <col min="13063" max="13063" width="8.5546875" style="94" customWidth="1"/>
    <col min="13064" max="13064" width="6.6640625" style="94" customWidth="1"/>
    <col min="13065" max="13065" width="11.33203125" style="94" customWidth="1"/>
    <col min="13066" max="13066" width="12.33203125" style="94" customWidth="1"/>
    <col min="13067" max="13313" width="9.109375" style="94"/>
    <col min="13314" max="13314" width="3.5546875" style="94" customWidth="1"/>
    <col min="13315" max="13315" width="40.88671875" style="94" customWidth="1"/>
    <col min="13316" max="13316" width="5.109375" style="94" customWidth="1"/>
    <col min="13317" max="13318" width="4.33203125" style="94" customWidth="1"/>
    <col min="13319" max="13319" width="8.5546875" style="94" customWidth="1"/>
    <col min="13320" max="13320" width="6.6640625" style="94" customWidth="1"/>
    <col min="13321" max="13321" width="11.33203125" style="94" customWidth="1"/>
    <col min="13322" max="13322" width="12.33203125" style="94" customWidth="1"/>
    <col min="13323" max="13569" width="9.109375" style="94"/>
    <col min="13570" max="13570" width="3.5546875" style="94" customWidth="1"/>
    <col min="13571" max="13571" width="40.88671875" style="94" customWidth="1"/>
    <col min="13572" max="13572" width="5.109375" style="94" customWidth="1"/>
    <col min="13573" max="13574" width="4.33203125" style="94" customWidth="1"/>
    <col min="13575" max="13575" width="8.5546875" style="94" customWidth="1"/>
    <col min="13576" max="13576" width="6.6640625" style="94" customWidth="1"/>
    <col min="13577" max="13577" width="11.33203125" style="94" customWidth="1"/>
    <col min="13578" max="13578" width="12.33203125" style="94" customWidth="1"/>
    <col min="13579" max="13825" width="9.109375" style="94"/>
    <col min="13826" max="13826" width="3.5546875" style="94" customWidth="1"/>
    <col min="13827" max="13827" width="40.88671875" style="94" customWidth="1"/>
    <col min="13828" max="13828" width="5.109375" style="94" customWidth="1"/>
    <col min="13829" max="13830" width="4.33203125" style="94" customWidth="1"/>
    <col min="13831" max="13831" width="8.5546875" style="94" customWidth="1"/>
    <col min="13832" max="13832" width="6.6640625" style="94" customWidth="1"/>
    <col min="13833" max="13833" width="11.33203125" style="94" customWidth="1"/>
    <col min="13834" max="13834" width="12.33203125" style="94" customWidth="1"/>
    <col min="13835" max="14081" width="9.109375" style="94"/>
    <col min="14082" max="14082" width="3.5546875" style="94" customWidth="1"/>
    <col min="14083" max="14083" width="40.88671875" style="94" customWidth="1"/>
    <col min="14084" max="14084" width="5.109375" style="94" customWidth="1"/>
    <col min="14085" max="14086" width="4.33203125" style="94" customWidth="1"/>
    <col min="14087" max="14087" width="8.5546875" style="94" customWidth="1"/>
    <col min="14088" max="14088" width="6.6640625" style="94" customWidth="1"/>
    <col min="14089" max="14089" width="11.33203125" style="94" customWidth="1"/>
    <col min="14090" max="14090" width="12.33203125" style="94" customWidth="1"/>
    <col min="14091" max="14337" width="9.109375" style="94"/>
    <col min="14338" max="14338" width="3.5546875" style="94" customWidth="1"/>
    <col min="14339" max="14339" width="40.88671875" style="94" customWidth="1"/>
    <col min="14340" max="14340" width="5.109375" style="94" customWidth="1"/>
    <col min="14341" max="14342" width="4.33203125" style="94" customWidth="1"/>
    <col min="14343" max="14343" width="8.5546875" style="94" customWidth="1"/>
    <col min="14344" max="14344" width="6.6640625" style="94" customWidth="1"/>
    <col min="14345" max="14345" width="11.33203125" style="94" customWidth="1"/>
    <col min="14346" max="14346" width="12.33203125" style="94" customWidth="1"/>
    <col min="14347" max="14593" width="9.109375" style="94"/>
    <col min="14594" max="14594" width="3.5546875" style="94" customWidth="1"/>
    <col min="14595" max="14595" width="40.88671875" style="94" customWidth="1"/>
    <col min="14596" max="14596" width="5.109375" style="94" customWidth="1"/>
    <col min="14597" max="14598" width="4.33203125" style="94" customWidth="1"/>
    <col min="14599" max="14599" width="8.5546875" style="94" customWidth="1"/>
    <col min="14600" max="14600" width="6.6640625" style="94" customWidth="1"/>
    <col min="14601" max="14601" width="11.33203125" style="94" customWidth="1"/>
    <col min="14602" max="14602" width="12.33203125" style="94" customWidth="1"/>
    <col min="14603" max="14849" width="9.109375" style="94"/>
    <col min="14850" max="14850" width="3.5546875" style="94" customWidth="1"/>
    <col min="14851" max="14851" width="40.88671875" style="94" customWidth="1"/>
    <col min="14852" max="14852" width="5.109375" style="94" customWidth="1"/>
    <col min="14853" max="14854" width="4.33203125" style="94" customWidth="1"/>
    <col min="14855" max="14855" width="8.5546875" style="94" customWidth="1"/>
    <col min="14856" max="14856" width="6.6640625" style="94" customWidth="1"/>
    <col min="14857" max="14857" width="11.33203125" style="94" customWidth="1"/>
    <col min="14858" max="14858" width="12.33203125" style="94" customWidth="1"/>
    <col min="14859" max="15105" width="9.109375" style="94"/>
    <col min="15106" max="15106" width="3.5546875" style="94" customWidth="1"/>
    <col min="15107" max="15107" width="40.88671875" style="94" customWidth="1"/>
    <col min="15108" max="15108" width="5.109375" style="94" customWidth="1"/>
    <col min="15109" max="15110" width="4.33203125" style="94" customWidth="1"/>
    <col min="15111" max="15111" width="8.5546875" style="94" customWidth="1"/>
    <col min="15112" max="15112" width="6.6640625" style="94" customWidth="1"/>
    <col min="15113" max="15113" width="11.33203125" style="94" customWidth="1"/>
    <col min="15114" max="15114" width="12.33203125" style="94" customWidth="1"/>
    <col min="15115" max="15361" width="9.109375" style="94"/>
    <col min="15362" max="15362" width="3.5546875" style="94" customWidth="1"/>
    <col min="15363" max="15363" width="40.88671875" style="94" customWidth="1"/>
    <col min="15364" max="15364" width="5.109375" style="94" customWidth="1"/>
    <col min="15365" max="15366" width="4.33203125" style="94" customWidth="1"/>
    <col min="15367" max="15367" width="8.5546875" style="94" customWidth="1"/>
    <col min="15368" max="15368" width="6.6640625" style="94" customWidth="1"/>
    <col min="15369" max="15369" width="11.33203125" style="94" customWidth="1"/>
    <col min="15370" max="15370" width="12.33203125" style="94" customWidth="1"/>
    <col min="15371" max="15617" width="9.109375" style="94"/>
    <col min="15618" max="15618" width="3.5546875" style="94" customWidth="1"/>
    <col min="15619" max="15619" width="40.88671875" style="94" customWidth="1"/>
    <col min="15620" max="15620" width="5.109375" style="94" customWidth="1"/>
    <col min="15621" max="15622" width="4.33203125" style="94" customWidth="1"/>
    <col min="15623" max="15623" width="8.5546875" style="94" customWidth="1"/>
    <col min="15624" max="15624" width="6.6640625" style="94" customWidth="1"/>
    <col min="15625" max="15625" width="11.33203125" style="94" customWidth="1"/>
    <col min="15626" max="15626" width="12.33203125" style="94" customWidth="1"/>
    <col min="15627" max="15873" width="9.109375" style="94"/>
    <col min="15874" max="15874" width="3.5546875" style="94" customWidth="1"/>
    <col min="15875" max="15875" width="40.88671875" style="94" customWidth="1"/>
    <col min="15876" max="15876" width="5.109375" style="94" customWidth="1"/>
    <col min="15877" max="15878" width="4.33203125" style="94" customWidth="1"/>
    <col min="15879" max="15879" width="8.5546875" style="94" customWidth="1"/>
    <col min="15880" max="15880" width="6.6640625" style="94" customWidth="1"/>
    <col min="15881" max="15881" width="11.33203125" style="94" customWidth="1"/>
    <col min="15882" max="15882" width="12.33203125" style="94" customWidth="1"/>
    <col min="15883" max="16129" width="9.109375" style="94"/>
    <col min="16130" max="16130" width="3.5546875" style="94" customWidth="1"/>
    <col min="16131" max="16131" width="40.88671875" style="94" customWidth="1"/>
    <col min="16132" max="16132" width="5.109375" style="94" customWidth="1"/>
    <col min="16133" max="16134" width="4.33203125" style="94" customWidth="1"/>
    <col min="16135" max="16135" width="8.5546875" style="94" customWidth="1"/>
    <col min="16136" max="16136" width="6.6640625" style="94" customWidth="1"/>
    <col min="16137" max="16137" width="11.33203125" style="94" customWidth="1"/>
    <col min="16138" max="16138" width="12.33203125" style="94" customWidth="1"/>
    <col min="16139" max="16384" width="9.109375" style="94"/>
  </cols>
  <sheetData>
    <row r="1" spans="1:10" ht="113.25" customHeight="1" x14ac:dyDescent="0.3">
      <c r="A1" s="181">
        <v>1</v>
      </c>
      <c r="G1" s="406" t="s">
        <v>476</v>
      </c>
      <c r="H1" s="406"/>
      <c r="I1" s="406"/>
      <c r="J1" s="406"/>
    </row>
    <row r="2" spans="1:10" ht="21.75" customHeight="1" x14ac:dyDescent="0.25">
      <c r="H2" s="95"/>
      <c r="I2" s="95"/>
      <c r="J2" s="95"/>
    </row>
    <row r="3" spans="1:10" s="96" customFormat="1" ht="65.25" customHeight="1" x14ac:dyDescent="0.35">
      <c r="C3" s="403" t="s">
        <v>439</v>
      </c>
      <c r="D3" s="403"/>
      <c r="E3" s="403"/>
      <c r="F3" s="403"/>
      <c r="G3" s="403"/>
      <c r="H3" s="403"/>
      <c r="I3" s="403"/>
      <c r="J3" s="404"/>
    </row>
    <row r="4" spans="1:10" s="97" customFormat="1" x14ac:dyDescent="0.25">
      <c r="C4" s="88"/>
      <c r="D4" s="88"/>
      <c r="E4" s="147"/>
      <c r="F4" s="147"/>
      <c r="G4" s="148"/>
      <c r="H4" s="405" t="s">
        <v>49</v>
      </c>
      <c r="I4" s="405"/>
      <c r="J4" s="405"/>
    </row>
    <row r="5" spans="1:10" s="98" customFormat="1" ht="75.75" customHeight="1" x14ac:dyDescent="0.3">
      <c r="C5" s="82" t="s">
        <v>50</v>
      </c>
      <c r="D5" s="82" t="s">
        <v>51</v>
      </c>
      <c r="E5" s="84" t="s">
        <v>84</v>
      </c>
      <c r="F5" s="84" t="s">
        <v>85</v>
      </c>
      <c r="G5" s="84" t="s">
        <v>86</v>
      </c>
      <c r="H5" s="84" t="s">
        <v>87</v>
      </c>
      <c r="I5" s="84" t="s">
        <v>166</v>
      </c>
      <c r="J5" s="149" t="s">
        <v>306</v>
      </c>
    </row>
    <row r="6" spans="1:10" s="99" customFormat="1" ht="15.6" x14ac:dyDescent="0.3">
      <c r="C6" s="83">
        <v>1</v>
      </c>
      <c r="D6" s="83">
        <v>2</v>
      </c>
      <c r="E6" s="150" t="s">
        <v>88</v>
      </c>
      <c r="F6" s="150" t="s">
        <v>52</v>
      </c>
      <c r="G6" s="150" t="s">
        <v>53</v>
      </c>
      <c r="H6" s="150" t="s">
        <v>54</v>
      </c>
      <c r="I6" s="150" t="s">
        <v>55</v>
      </c>
      <c r="J6" s="151">
        <v>7</v>
      </c>
    </row>
    <row r="7" spans="1:10" s="100" customFormat="1" ht="18" x14ac:dyDescent="0.3">
      <c r="C7" s="82">
        <v>1</v>
      </c>
      <c r="D7" s="86" t="s">
        <v>99</v>
      </c>
      <c r="E7" s="84" t="s">
        <v>89</v>
      </c>
      <c r="F7" s="84" t="s">
        <v>176</v>
      </c>
      <c r="G7" s="84" t="s">
        <v>177</v>
      </c>
      <c r="H7" s="84" t="s">
        <v>113</v>
      </c>
      <c r="I7" s="327">
        <f>I8+I17+I29+I31+I33+I35</f>
        <v>500.76200000000006</v>
      </c>
      <c r="J7" s="327">
        <f>J8+J17+J29+J31+J33+J35</f>
        <v>2744.9720000000002</v>
      </c>
    </row>
    <row r="8" spans="1:10" s="100" customFormat="1" ht="18" x14ac:dyDescent="0.3">
      <c r="C8" s="82">
        <v>2</v>
      </c>
      <c r="D8" s="86" t="s">
        <v>178</v>
      </c>
      <c r="E8" s="84" t="s">
        <v>89</v>
      </c>
      <c r="F8" s="84" t="s">
        <v>90</v>
      </c>
      <c r="G8" s="84" t="s">
        <v>177</v>
      </c>
      <c r="H8" s="84" t="s">
        <v>113</v>
      </c>
      <c r="I8" s="327">
        <f>I9</f>
        <v>180</v>
      </c>
      <c r="J8" s="327">
        <f>J9</f>
        <v>700</v>
      </c>
    </row>
    <row r="9" spans="1:10" s="100" customFormat="1" ht="40.5" customHeight="1" x14ac:dyDescent="0.3">
      <c r="C9" s="82">
        <v>3</v>
      </c>
      <c r="D9" s="86" t="s">
        <v>46</v>
      </c>
      <c r="E9" s="84" t="s">
        <v>89</v>
      </c>
      <c r="F9" s="84" t="s">
        <v>90</v>
      </c>
      <c r="G9" s="84" t="s">
        <v>179</v>
      </c>
      <c r="H9" s="84" t="s">
        <v>113</v>
      </c>
      <c r="I9" s="323">
        <f>I10</f>
        <v>180</v>
      </c>
      <c r="J9" s="323">
        <f>J10</f>
        <v>700</v>
      </c>
    </row>
    <row r="10" spans="1:10" s="100" customFormat="1" ht="38.25" customHeight="1" x14ac:dyDescent="0.3">
      <c r="C10" s="82">
        <v>4</v>
      </c>
      <c r="D10" s="86" t="s">
        <v>91</v>
      </c>
      <c r="E10" s="84" t="s">
        <v>89</v>
      </c>
      <c r="F10" s="84" t="s">
        <v>90</v>
      </c>
      <c r="G10" s="84" t="s">
        <v>179</v>
      </c>
      <c r="H10" s="84" t="s">
        <v>454</v>
      </c>
      <c r="I10" s="323">
        <f>I11+I12+I13+I14+I15</f>
        <v>180</v>
      </c>
      <c r="J10" s="323">
        <f>J11+J12+J13+J14+J15</f>
        <v>700</v>
      </c>
    </row>
    <row r="11" spans="1:10" s="100" customFormat="1" ht="48" customHeight="1" x14ac:dyDescent="0.3">
      <c r="C11" s="82">
        <v>5</v>
      </c>
      <c r="D11" s="89" t="s">
        <v>180</v>
      </c>
      <c r="E11" s="84" t="s">
        <v>89</v>
      </c>
      <c r="F11" s="84" t="s">
        <v>90</v>
      </c>
      <c r="G11" s="84" t="s">
        <v>181</v>
      </c>
      <c r="H11" s="84" t="s">
        <v>92</v>
      </c>
      <c r="I11" s="323">
        <v>157</v>
      </c>
      <c r="J11" s="323">
        <v>537</v>
      </c>
    </row>
    <row r="12" spans="1:10" s="100" customFormat="1" ht="48" customHeight="1" x14ac:dyDescent="0.3">
      <c r="C12" s="82">
        <v>6</v>
      </c>
      <c r="D12" s="89" t="s">
        <v>180</v>
      </c>
      <c r="E12" s="84" t="s">
        <v>89</v>
      </c>
      <c r="F12" s="84" t="s">
        <v>90</v>
      </c>
      <c r="G12" s="84" t="s">
        <v>220</v>
      </c>
      <c r="H12" s="84" t="s">
        <v>92</v>
      </c>
      <c r="I12" s="323">
        <v>0</v>
      </c>
      <c r="J12" s="323">
        <v>0</v>
      </c>
    </row>
    <row r="13" spans="1:10" s="100" customFormat="1" ht="48.75" customHeight="1" x14ac:dyDescent="0.3">
      <c r="C13" s="82">
        <v>7</v>
      </c>
      <c r="D13" s="89" t="s">
        <v>182</v>
      </c>
      <c r="E13" s="84" t="s">
        <v>89</v>
      </c>
      <c r="F13" s="84" t="s">
        <v>90</v>
      </c>
      <c r="G13" s="84" t="s">
        <v>183</v>
      </c>
      <c r="H13" s="84" t="s">
        <v>184</v>
      </c>
      <c r="I13" s="323">
        <v>23</v>
      </c>
      <c r="J13" s="323">
        <v>163</v>
      </c>
    </row>
    <row r="14" spans="1:10" s="100" customFormat="1" ht="48.75" customHeight="1" x14ac:dyDescent="0.3">
      <c r="C14" s="82">
        <v>8</v>
      </c>
      <c r="D14" s="89" t="s">
        <v>182</v>
      </c>
      <c r="E14" s="84" t="s">
        <v>89</v>
      </c>
      <c r="F14" s="84" t="s">
        <v>90</v>
      </c>
      <c r="G14" s="84" t="s">
        <v>220</v>
      </c>
      <c r="H14" s="84" t="s">
        <v>184</v>
      </c>
      <c r="I14" s="323">
        <v>0</v>
      </c>
      <c r="J14" s="323">
        <v>0</v>
      </c>
    </row>
    <row r="15" spans="1:10" s="100" customFormat="1" ht="57" customHeight="1" x14ac:dyDescent="0.3">
      <c r="C15" s="82">
        <v>9</v>
      </c>
      <c r="D15" s="89" t="s">
        <v>95</v>
      </c>
      <c r="E15" s="84" t="s">
        <v>89</v>
      </c>
      <c r="F15" s="84" t="s">
        <v>90</v>
      </c>
      <c r="G15" s="84" t="s">
        <v>185</v>
      </c>
      <c r="H15" s="84" t="s">
        <v>94</v>
      </c>
      <c r="I15" s="323">
        <v>0</v>
      </c>
      <c r="J15" s="323">
        <v>0</v>
      </c>
    </row>
    <row r="16" spans="1:10" s="100" customFormat="1" ht="45" customHeight="1" x14ac:dyDescent="0.3">
      <c r="C16" s="82">
        <v>10</v>
      </c>
      <c r="D16" s="89" t="s">
        <v>178</v>
      </c>
      <c r="E16" s="84" t="s">
        <v>89</v>
      </c>
      <c r="F16" s="84" t="s">
        <v>93</v>
      </c>
      <c r="G16" s="84" t="s">
        <v>177</v>
      </c>
      <c r="H16" s="84" t="s">
        <v>113</v>
      </c>
      <c r="I16" s="323">
        <v>286.70999999999998</v>
      </c>
      <c r="J16" s="323">
        <f>J17</f>
        <v>2013.672</v>
      </c>
    </row>
    <row r="17" spans="3:10" s="100" customFormat="1" ht="38.25" customHeight="1" x14ac:dyDescent="0.3">
      <c r="C17" s="82">
        <v>11</v>
      </c>
      <c r="D17" s="86" t="s">
        <v>45</v>
      </c>
      <c r="E17" s="84" t="s">
        <v>89</v>
      </c>
      <c r="F17" s="84" t="s">
        <v>93</v>
      </c>
      <c r="G17" s="84" t="s">
        <v>177</v>
      </c>
      <c r="H17" s="84" t="s">
        <v>113</v>
      </c>
      <c r="I17" s="324">
        <f>I18+I19+I20+I21+I22+I23+I24+I25</f>
        <v>318.86200000000008</v>
      </c>
      <c r="J17" s="324">
        <f>J18+J19+J20+J21+J22+J23+J24+J25</f>
        <v>2013.672</v>
      </c>
    </row>
    <row r="18" spans="3:10" s="100" customFormat="1" ht="42" customHeight="1" x14ac:dyDescent="0.3">
      <c r="C18" s="82">
        <v>12</v>
      </c>
      <c r="D18" s="89" t="s">
        <v>180</v>
      </c>
      <c r="E18" s="84" t="s">
        <v>89</v>
      </c>
      <c r="F18" s="84" t="s">
        <v>93</v>
      </c>
      <c r="G18" s="84" t="s">
        <v>186</v>
      </c>
      <c r="H18" s="84" t="s">
        <v>92</v>
      </c>
      <c r="I18" s="323">
        <v>407.52242000000001</v>
      </c>
      <c r="J18" s="323">
        <v>1028.28</v>
      </c>
    </row>
    <row r="19" spans="3:10" s="100" customFormat="1" ht="42" customHeight="1" x14ac:dyDescent="0.3">
      <c r="C19" s="82">
        <v>13</v>
      </c>
      <c r="D19" s="89" t="s">
        <v>180</v>
      </c>
      <c r="E19" s="84" t="s">
        <v>89</v>
      </c>
      <c r="F19" s="84" t="s">
        <v>93</v>
      </c>
      <c r="G19" s="84" t="s">
        <v>221</v>
      </c>
      <c r="H19" s="84" t="s">
        <v>92</v>
      </c>
      <c r="I19" s="323">
        <v>5.87758</v>
      </c>
      <c r="J19" s="323">
        <v>337.12</v>
      </c>
    </row>
    <row r="20" spans="3:10" s="100" customFormat="1" ht="48" customHeight="1" x14ac:dyDescent="0.3">
      <c r="C20" s="82">
        <v>14</v>
      </c>
      <c r="D20" s="89" t="s">
        <v>182</v>
      </c>
      <c r="E20" s="84" t="s">
        <v>89</v>
      </c>
      <c r="F20" s="84" t="s">
        <v>93</v>
      </c>
      <c r="G20" s="84" t="s">
        <v>187</v>
      </c>
      <c r="H20" s="84" t="s">
        <v>184</v>
      </c>
      <c r="I20" s="323">
        <v>75.790000000000006</v>
      </c>
      <c r="J20" s="323">
        <v>293.79000000000002</v>
      </c>
    </row>
    <row r="21" spans="3:10" s="100" customFormat="1" ht="48" customHeight="1" x14ac:dyDescent="0.3">
      <c r="C21" s="82">
        <v>15</v>
      </c>
      <c r="D21" s="89" t="s">
        <v>182</v>
      </c>
      <c r="E21" s="84" t="s">
        <v>89</v>
      </c>
      <c r="F21" s="84" t="s">
        <v>93</v>
      </c>
      <c r="G21" s="84" t="s">
        <v>221</v>
      </c>
      <c r="H21" s="84" t="s">
        <v>184</v>
      </c>
      <c r="I21" s="323">
        <v>2.81</v>
      </c>
      <c r="J21" s="323">
        <v>101.81</v>
      </c>
    </row>
    <row r="22" spans="3:10" s="100" customFormat="1" ht="68.25" customHeight="1" x14ac:dyDescent="0.3">
      <c r="C22" s="82">
        <v>16</v>
      </c>
      <c r="D22" s="90" t="s">
        <v>95</v>
      </c>
      <c r="E22" s="84" t="s">
        <v>89</v>
      </c>
      <c r="F22" s="84" t="s">
        <v>93</v>
      </c>
      <c r="G22" s="84" t="s">
        <v>188</v>
      </c>
      <c r="H22" s="84" t="s">
        <v>94</v>
      </c>
      <c r="I22" s="323">
        <v>-21.138000000000002</v>
      </c>
      <c r="J22" s="323">
        <v>143.672</v>
      </c>
    </row>
    <row r="23" spans="3:10" s="100" customFormat="1" ht="26.25" customHeight="1" x14ac:dyDescent="0.3">
      <c r="C23" s="82">
        <v>17</v>
      </c>
      <c r="D23" s="90" t="s">
        <v>296</v>
      </c>
      <c r="E23" s="84" t="s">
        <v>89</v>
      </c>
      <c r="F23" s="84" t="s">
        <v>93</v>
      </c>
      <c r="G23" s="84" t="s">
        <v>188</v>
      </c>
      <c r="H23" s="84" t="s">
        <v>297</v>
      </c>
      <c r="I23" s="323">
        <v>-151</v>
      </c>
      <c r="J23" s="361">
        <v>64</v>
      </c>
    </row>
    <row r="24" spans="3:10" s="100" customFormat="1" ht="71.400000000000006" customHeight="1" x14ac:dyDescent="0.3">
      <c r="C24" s="82">
        <v>18</v>
      </c>
      <c r="D24" s="89" t="s">
        <v>377</v>
      </c>
      <c r="E24" s="84" t="s">
        <v>89</v>
      </c>
      <c r="F24" s="84" t="s">
        <v>93</v>
      </c>
      <c r="G24" s="84" t="s">
        <v>376</v>
      </c>
      <c r="H24" s="84" t="s">
        <v>94</v>
      </c>
      <c r="I24" s="323">
        <v>0</v>
      </c>
      <c r="J24" s="323">
        <v>0</v>
      </c>
    </row>
    <row r="25" spans="3:10" s="100" customFormat="1" ht="41.25" customHeight="1" x14ac:dyDescent="0.3">
      <c r="C25" s="82">
        <v>19</v>
      </c>
      <c r="D25" s="122" t="s">
        <v>96</v>
      </c>
      <c r="E25" s="84" t="s">
        <v>89</v>
      </c>
      <c r="F25" s="84" t="s">
        <v>93</v>
      </c>
      <c r="G25" s="84" t="s">
        <v>189</v>
      </c>
      <c r="H25" s="84" t="s">
        <v>116</v>
      </c>
      <c r="I25" s="323">
        <f>I26+I27+I28</f>
        <v>-1</v>
      </c>
      <c r="J25" s="323">
        <f>J26+J27+J28</f>
        <v>45</v>
      </c>
    </row>
    <row r="26" spans="3:10" s="100" customFormat="1" ht="40.950000000000003" customHeight="1" x14ac:dyDescent="0.3">
      <c r="C26" s="82">
        <v>20</v>
      </c>
      <c r="D26" s="122" t="s">
        <v>96</v>
      </c>
      <c r="E26" s="84" t="s">
        <v>89</v>
      </c>
      <c r="F26" s="84" t="s">
        <v>93</v>
      </c>
      <c r="G26" s="84" t="s">
        <v>189</v>
      </c>
      <c r="H26" s="84" t="s">
        <v>98</v>
      </c>
      <c r="I26" s="323">
        <v>-1</v>
      </c>
      <c r="J26" s="323">
        <v>43</v>
      </c>
    </row>
    <row r="27" spans="3:10" s="98" customFormat="1" ht="40.200000000000003" customHeight="1" x14ac:dyDescent="0.3">
      <c r="C27" s="82">
        <v>21</v>
      </c>
      <c r="D27" s="90" t="s">
        <v>97</v>
      </c>
      <c r="E27" s="84" t="s">
        <v>89</v>
      </c>
      <c r="F27" s="84" t="s">
        <v>93</v>
      </c>
      <c r="G27" s="84" t="s">
        <v>189</v>
      </c>
      <c r="H27" s="84" t="s">
        <v>117</v>
      </c>
      <c r="I27" s="323">
        <v>0</v>
      </c>
      <c r="J27" s="323">
        <v>1</v>
      </c>
    </row>
    <row r="28" spans="3:10" s="98" customFormat="1" ht="36.75" customHeight="1" x14ac:dyDescent="0.3">
      <c r="C28" s="82">
        <v>22</v>
      </c>
      <c r="D28" s="90" t="s">
        <v>97</v>
      </c>
      <c r="E28" s="84" t="s">
        <v>89</v>
      </c>
      <c r="F28" s="84" t="s">
        <v>93</v>
      </c>
      <c r="G28" s="84" t="s">
        <v>189</v>
      </c>
      <c r="H28" s="84" t="s">
        <v>118</v>
      </c>
      <c r="I28" s="323">
        <v>0</v>
      </c>
      <c r="J28" s="323">
        <v>1</v>
      </c>
    </row>
    <row r="29" spans="3:10" s="98" customFormat="1" ht="75.75" customHeight="1" x14ac:dyDescent="0.3">
      <c r="C29" s="82">
        <v>23</v>
      </c>
      <c r="D29" s="90" t="s">
        <v>170</v>
      </c>
      <c r="E29" s="84" t="s">
        <v>89</v>
      </c>
      <c r="F29" s="84" t="s">
        <v>190</v>
      </c>
      <c r="G29" s="84" t="s">
        <v>188</v>
      </c>
      <c r="H29" s="84" t="s">
        <v>113</v>
      </c>
      <c r="I29" s="324">
        <f>I30</f>
        <v>0</v>
      </c>
      <c r="J29" s="324">
        <f>J30</f>
        <v>0.8</v>
      </c>
    </row>
    <row r="30" spans="3:10" s="98" customFormat="1" ht="25.5" customHeight="1" x14ac:dyDescent="0.3">
      <c r="C30" s="82">
        <v>24</v>
      </c>
      <c r="D30" s="90" t="s">
        <v>191</v>
      </c>
      <c r="E30" s="84" t="s">
        <v>89</v>
      </c>
      <c r="F30" s="84" t="s">
        <v>190</v>
      </c>
      <c r="G30" s="84" t="s">
        <v>188</v>
      </c>
      <c r="H30" s="84" t="s">
        <v>192</v>
      </c>
      <c r="I30" s="323">
        <v>0</v>
      </c>
      <c r="J30" s="323">
        <v>0.8</v>
      </c>
    </row>
    <row r="31" spans="3:10" s="98" customFormat="1" ht="44.25" customHeight="1" x14ac:dyDescent="0.3">
      <c r="C31" s="82">
        <v>25</v>
      </c>
      <c r="D31" s="90" t="s">
        <v>120</v>
      </c>
      <c r="E31" s="84" t="s">
        <v>89</v>
      </c>
      <c r="F31" s="84" t="s">
        <v>123</v>
      </c>
      <c r="G31" s="84" t="s">
        <v>188</v>
      </c>
      <c r="H31" s="84" t="s">
        <v>113</v>
      </c>
      <c r="I31" s="324">
        <f>I32</f>
        <v>0</v>
      </c>
      <c r="J31" s="324">
        <f>J32</f>
        <v>0</v>
      </c>
    </row>
    <row r="32" spans="3:10" s="98" customFormat="1" ht="21.75" customHeight="1" x14ac:dyDescent="0.3">
      <c r="C32" s="82">
        <v>26</v>
      </c>
      <c r="D32" s="90" t="s">
        <v>122</v>
      </c>
      <c r="E32" s="84" t="s">
        <v>89</v>
      </c>
      <c r="F32" s="84" t="s">
        <v>123</v>
      </c>
      <c r="G32" s="84" t="s">
        <v>188</v>
      </c>
      <c r="H32" s="84" t="s">
        <v>124</v>
      </c>
      <c r="I32" s="323">
        <v>0</v>
      </c>
      <c r="J32" s="323">
        <v>0</v>
      </c>
    </row>
    <row r="33" spans="3:11" s="98" customFormat="1" ht="48.6" customHeight="1" x14ac:dyDescent="0.3">
      <c r="C33" s="82">
        <v>27</v>
      </c>
      <c r="D33" s="180" t="s">
        <v>249</v>
      </c>
      <c r="E33" s="84" t="s">
        <v>89</v>
      </c>
      <c r="F33" s="84" t="s">
        <v>105</v>
      </c>
      <c r="G33" s="84" t="s">
        <v>300</v>
      </c>
      <c r="H33" s="84" t="s">
        <v>113</v>
      </c>
      <c r="I33" s="324">
        <f>I34</f>
        <v>0</v>
      </c>
      <c r="J33" s="324">
        <f>J34</f>
        <v>15</v>
      </c>
    </row>
    <row r="34" spans="3:11" s="98" customFormat="1" ht="21.75" customHeight="1" x14ac:dyDescent="0.3">
      <c r="C34" s="82">
        <v>28</v>
      </c>
      <c r="D34" s="179" t="s">
        <v>247</v>
      </c>
      <c r="E34" s="84" t="s">
        <v>89</v>
      </c>
      <c r="F34" s="84" t="s">
        <v>105</v>
      </c>
      <c r="G34" s="84" t="s">
        <v>300</v>
      </c>
      <c r="H34" s="84" t="s">
        <v>250</v>
      </c>
      <c r="I34" s="323">
        <v>0</v>
      </c>
      <c r="J34" s="323">
        <v>15</v>
      </c>
    </row>
    <row r="35" spans="3:11" s="98" customFormat="1" ht="28.2" customHeight="1" x14ac:dyDescent="0.3">
      <c r="C35" s="82">
        <v>29</v>
      </c>
      <c r="D35" s="180" t="s">
        <v>119</v>
      </c>
      <c r="E35" s="84" t="s">
        <v>89</v>
      </c>
      <c r="F35" s="84" t="s">
        <v>347</v>
      </c>
      <c r="G35" s="84" t="s">
        <v>349</v>
      </c>
      <c r="H35" s="84" t="s">
        <v>113</v>
      </c>
      <c r="I35" s="324">
        <f>I36</f>
        <v>1.9</v>
      </c>
      <c r="J35" s="324">
        <f>J36</f>
        <v>15.5</v>
      </c>
    </row>
    <row r="36" spans="3:11" s="98" customFormat="1" ht="78" customHeight="1" x14ac:dyDescent="0.3">
      <c r="C36" s="82">
        <v>30</v>
      </c>
      <c r="D36" s="179" t="s">
        <v>348</v>
      </c>
      <c r="E36" s="84" t="s">
        <v>89</v>
      </c>
      <c r="F36" s="84" t="s">
        <v>347</v>
      </c>
      <c r="G36" s="84" t="s">
        <v>349</v>
      </c>
      <c r="H36" s="84" t="s">
        <v>94</v>
      </c>
      <c r="I36" s="323">
        <v>1.9</v>
      </c>
      <c r="J36" s="323">
        <v>15.5</v>
      </c>
    </row>
    <row r="37" spans="3:11" s="98" customFormat="1" ht="20.25" customHeight="1" x14ac:dyDescent="0.3">
      <c r="C37" s="82">
        <v>31</v>
      </c>
      <c r="D37" s="86" t="s">
        <v>178</v>
      </c>
      <c r="E37" s="133" t="s">
        <v>90</v>
      </c>
      <c r="F37" s="133" t="s">
        <v>100</v>
      </c>
      <c r="G37" s="133" t="s">
        <v>177</v>
      </c>
      <c r="H37" s="84" t="s">
        <v>113</v>
      </c>
      <c r="I37" s="324">
        <f>I38</f>
        <v>78.7</v>
      </c>
      <c r="J37" s="327">
        <f>J40</f>
        <v>510.3</v>
      </c>
    </row>
    <row r="38" spans="3:11" s="98" customFormat="1" ht="18.75" customHeight="1" x14ac:dyDescent="0.3">
      <c r="C38" s="82">
        <v>32</v>
      </c>
      <c r="D38" s="86" t="s">
        <v>101</v>
      </c>
      <c r="E38" s="133" t="s">
        <v>90</v>
      </c>
      <c r="F38" s="133" t="s">
        <v>100</v>
      </c>
      <c r="G38" s="133" t="s">
        <v>177</v>
      </c>
      <c r="H38" s="84" t="s">
        <v>113</v>
      </c>
      <c r="I38" s="323">
        <f>I39</f>
        <v>78.7</v>
      </c>
      <c r="J38" s="328">
        <f>J39</f>
        <v>510.3</v>
      </c>
    </row>
    <row r="39" spans="3:11" s="98" customFormat="1" ht="30.6" customHeight="1" x14ac:dyDescent="0.3">
      <c r="C39" s="82">
        <v>33</v>
      </c>
      <c r="D39" s="86" t="s">
        <v>60</v>
      </c>
      <c r="E39" s="133" t="s">
        <v>90</v>
      </c>
      <c r="F39" s="133" t="s">
        <v>100</v>
      </c>
      <c r="G39" s="133" t="s">
        <v>193</v>
      </c>
      <c r="H39" s="84" t="s">
        <v>113</v>
      </c>
      <c r="I39" s="323">
        <f>I40</f>
        <v>78.7</v>
      </c>
      <c r="J39" s="323">
        <f>J40</f>
        <v>510.3</v>
      </c>
    </row>
    <row r="40" spans="3:11" s="98" customFormat="1" ht="99" customHeight="1" x14ac:dyDescent="0.3">
      <c r="C40" s="82">
        <v>34</v>
      </c>
      <c r="D40" s="63" t="s">
        <v>341</v>
      </c>
      <c r="E40" s="133" t="s">
        <v>90</v>
      </c>
      <c r="F40" s="133" t="s">
        <v>100</v>
      </c>
      <c r="G40" s="133" t="s">
        <v>193</v>
      </c>
      <c r="H40" s="84" t="s">
        <v>113</v>
      </c>
      <c r="I40" s="323">
        <f>I41+I42+I43</f>
        <v>78.7</v>
      </c>
      <c r="J40" s="323">
        <f>J41+J42+J43</f>
        <v>510.3</v>
      </c>
    </row>
    <row r="41" spans="3:11" s="98" customFormat="1" ht="39" customHeight="1" x14ac:dyDescent="0.3">
      <c r="C41" s="82">
        <v>35</v>
      </c>
      <c r="D41" s="89" t="s">
        <v>180</v>
      </c>
      <c r="E41" s="133" t="s">
        <v>90</v>
      </c>
      <c r="F41" s="133" t="s">
        <v>100</v>
      </c>
      <c r="G41" s="133" t="s">
        <v>193</v>
      </c>
      <c r="H41" s="84" t="s">
        <v>92</v>
      </c>
      <c r="I41" s="323">
        <v>64</v>
      </c>
      <c r="J41" s="323">
        <v>360</v>
      </c>
    </row>
    <row r="42" spans="3:11" s="98" customFormat="1" ht="40.5" customHeight="1" x14ac:dyDescent="0.3">
      <c r="C42" s="82">
        <v>36</v>
      </c>
      <c r="D42" s="89" t="s">
        <v>182</v>
      </c>
      <c r="E42" s="133" t="s">
        <v>90</v>
      </c>
      <c r="F42" s="133" t="s">
        <v>100</v>
      </c>
      <c r="G42" s="133" t="s">
        <v>193</v>
      </c>
      <c r="H42" s="84" t="s">
        <v>184</v>
      </c>
      <c r="I42" s="323">
        <v>18</v>
      </c>
      <c r="J42" s="323">
        <v>108</v>
      </c>
    </row>
    <row r="43" spans="3:11" s="98" customFormat="1" ht="60.75" customHeight="1" x14ac:dyDescent="0.3">
      <c r="C43" s="82">
        <v>37</v>
      </c>
      <c r="D43" s="86" t="s">
        <v>95</v>
      </c>
      <c r="E43" s="133" t="s">
        <v>90</v>
      </c>
      <c r="F43" s="133" t="s">
        <v>100</v>
      </c>
      <c r="G43" s="133" t="s">
        <v>193</v>
      </c>
      <c r="H43" s="84" t="s">
        <v>94</v>
      </c>
      <c r="I43" s="323">
        <v>-3.3</v>
      </c>
      <c r="J43" s="323">
        <v>42.3</v>
      </c>
    </row>
    <row r="44" spans="3:11" s="101" customFormat="1" ht="60" customHeight="1" x14ac:dyDescent="0.3">
      <c r="C44" s="82">
        <v>38</v>
      </c>
      <c r="D44" s="86" t="s">
        <v>126</v>
      </c>
      <c r="E44" s="133" t="s">
        <v>100</v>
      </c>
      <c r="F44" s="133" t="s">
        <v>176</v>
      </c>
      <c r="G44" s="133" t="s">
        <v>177</v>
      </c>
      <c r="H44" s="84" t="s">
        <v>113</v>
      </c>
      <c r="I44" s="324">
        <f>I45</f>
        <v>-31</v>
      </c>
      <c r="J44" s="324">
        <f>J45</f>
        <v>100.5</v>
      </c>
    </row>
    <row r="45" spans="3:11" s="101" customFormat="1" ht="39.75" customHeight="1" x14ac:dyDescent="0.3">
      <c r="C45" s="82">
        <v>39</v>
      </c>
      <c r="D45" s="86" t="s">
        <v>194</v>
      </c>
      <c r="E45" s="133" t="s">
        <v>100</v>
      </c>
      <c r="F45" s="133" t="s">
        <v>176</v>
      </c>
      <c r="G45" s="133" t="s">
        <v>195</v>
      </c>
      <c r="H45" s="84" t="s">
        <v>113</v>
      </c>
      <c r="I45" s="323">
        <f>I46+I47</f>
        <v>-31</v>
      </c>
      <c r="J45" s="323">
        <f>J46+J47</f>
        <v>100.5</v>
      </c>
    </row>
    <row r="46" spans="3:11" s="101" customFormat="1" ht="75" customHeight="1" x14ac:dyDescent="0.3">
      <c r="C46" s="82">
        <v>40</v>
      </c>
      <c r="D46" s="86" t="s">
        <v>432</v>
      </c>
      <c r="E46" s="133" t="s">
        <v>100</v>
      </c>
      <c r="F46" s="133" t="s">
        <v>125</v>
      </c>
      <c r="G46" s="133" t="s">
        <v>360</v>
      </c>
      <c r="H46" s="84" t="s">
        <v>94</v>
      </c>
      <c r="I46" s="323">
        <v>0</v>
      </c>
      <c r="J46" s="323">
        <v>0.5</v>
      </c>
    </row>
    <row r="47" spans="3:11" s="101" customFormat="1" ht="37.5" customHeight="1" x14ac:dyDescent="0.3">
      <c r="C47" s="82">
        <v>41</v>
      </c>
      <c r="D47" s="86" t="s">
        <v>196</v>
      </c>
      <c r="E47" s="133" t="s">
        <v>100</v>
      </c>
      <c r="F47" s="133" t="s">
        <v>102</v>
      </c>
      <c r="G47" s="133" t="s">
        <v>197</v>
      </c>
      <c r="H47" s="84" t="s">
        <v>113</v>
      </c>
      <c r="I47" s="323">
        <f>I48+I49</f>
        <v>-31</v>
      </c>
      <c r="J47" s="323">
        <f>J48+J49</f>
        <v>100</v>
      </c>
    </row>
    <row r="48" spans="3:11" s="101" customFormat="1" ht="55.5" customHeight="1" x14ac:dyDescent="0.35">
      <c r="C48" s="82">
        <v>42</v>
      </c>
      <c r="D48" s="86" t="s">
        <v>95</v>
      </c>
      <c r="E48" s="133" t="s">
        <v>100</v>
      </c>
      <c r="F48" s="133" t="s">
        <v>102</v>
      </c>
      <c r="G48" s="133" t="s">
        <v>198</v>
      </c>
      <c r="H48" s="84" t="s">
        <v>94</v>
      </c>
      <c r="I48" s="323">
        <v>4</v>
      </c>
      <c r="J48" s="323">
        <v>5</v>
      </c>
      <c r="K48" s="116"/>
    </row>
    <row r="49" spans="1:11" s="101" customFormat="1" ht="41.4" customHeight="1" x14ac:dyDescent="0.35">
      <c r="C49" s="82">
        <v>43</v>
      </c>
      <c r="D49" s="86" t="s">
        <v>296</v>
      </c>
      <c r="E49" s="133" t="s">
        <v>100</v>
      </c>
      <c r="F49" s="133" t="s">
        <v>102</v>
      </c>
      <c r="G49" s="133" t="s">
        <v>198</v>
      </c>
      <c r="H49" s="84" t="s">
        <v>297</v>
      </c>
      <c r="I49" s="323">
        <v>-35</v>
      </c>
      <c r="J49" s="323">
        <v>95</v>
      </c>
      <c r="K49" s="116"/>
    </row>
    <row r="50" spans="1:11" s="101" customFormat="1" ht="53.4" customHeight="1" x14ac:dyDescent="0.3">
      <c r="C50" s="82">
        <v>44</v>
      </c>
      <c r="D50" s="86" t="s">
        <v>126</v>
      </c>
      <c r="E50" s="133" t="s">
        <v>93</v>
      </c>
      <c r="F50" s="133" t="s">
        <v>176</v>
      </c>
      <c r="G50" s="133" t="s">
        <v>177</v>
      </c>
      <c r="H50" s="84" t="s">
        <v>113</v>
      </c>
      <c r="I50" s="324">
        <f>I51+I57</f>
        <v>109.92</v>
      </c>
      <c r="J50" s="324">
        <f>J51+J57</f>
        <v>1164.42</v>
      </c>
    </row>
    <row r="51" spans="1:11" s="101" customFormat="1" ht="38.25" customHeight="1" x14ac:dyDescent="0.3">
      <c r="C51" s="82">
        <v>45</v>
      </c>
      <c r="D51" s="86" t="s">
        <v>194</v>
      </c>
      <c r="E51" s="133" t="s">
        <v>93</v>
      </c>
      <c r="F51" s="133" t="s">
        <v>125</v>
      </c>
      <c r="G51" s="133" t="s">
        <v>195</v>
      </c>
      <c r="H51" s="84" t="s">
        <v>113</v>
      </c>
      <c r="I51" s="323">
        <f>I52+I55</f>
        <v>109.92</v>
      </c>
      <c r="J51" s="323">
        <f>J52+J55</f>
        <v>1164.3200000000002</v>
      </c>
    </row>
    <row r="52" spans="1:11" s="101" customFormat="1" ht="39" customHeight="1" x14ac:dyDescent="0.3">
      <c r="C52" s="82">
        <v>46</v>
      </c>
      <c r="D52" s="86" t="s">
        <v>199</v>
      </c>
      <c r="E52" s="133" t="s">
        <v>93</v>
      </c>
      <c r="F52" s="133" t="s">
        <v>125</v>
      </c>
      <c r="G52" s="133" t="s">
        <v>201</v>
      </c>
      <c r="H52" s="84" t="s">
        <v>113</v>
      </c>
      <c r="I52" s="323">
        <f>I53+I54</f>
        <v>109.92</v>
      </c>
      <c r="J52" s="323">
        <f>J53+J54</f>
        <v>1164.3200000000002</v>
      </c>
    </row>
    <row r="53" spans="1:11" s="101" customFormat="1" ht="56.25" customHeight="1" x14ac:dyDescent="0.3">
      <c r="C53" s="82">
        <v>47</v>
      </c>
      <c r="D53" s="86" t="s">
        <v>95</v>
      </c>
      <c r="E53" s="133" t="s">
        <v>93</v>
      </c>
      <c r="F53" s="133" t="s">
        <v>125</v>
      </c>
      <c r="G53" s="133" t="s">
        <v>201</v>
      </c>
      <c r="H53" s="84" t="s">
        <v>94</v>
      </c>
      <c r="I53" s="323">
        <v>74.92</v>
      </c>
      <c r="J53" s="323">
        <v>1007.32</v>
      </c>
    </row>
    <row r="54" spans="1:11" s="101" customFormat="1" ht="28.5" customHeight="1" x14ac:dyDescent="0.3">
      <c r="C54" s="82">
        <v>48</v>
      </c>
      <c r="D54" s="90" t="s">
        <v>296</v>
      </c>
      <c r="E54" s="133" t="s">
        <v>93</v>
      </c>
      <c r="F54" s="133" t="s">
        <v>125</v>
      </c>
      <c r="G54" s="133" t="s">
        <v>201</v>
      </c>
      <c r="H54" s="84" t="s">
        <v>297</v>
      </c>
      <c r="I54" s="323">
        <v>35</v>
      </c>
      <c r="J54" s="323">
        <v>157</v>
      </c>
    </row>
    <row r="55" spans="1:11" s="101" customFormat="1" ht="56.25" customHeight="1" x14ac:dyDescent="0.3">
      <c r="C55" s="82">
        <v>49</v>
      </c>
      <c r="D55" s="86" t="s">
        <v>95</v>
      </c>
      <c r="E55" s="133" t="s">
        <v>93</v>
      </c>
      <c r="F55" s="133" t="s">
        <v>125</v>
      </c>
      <c r="G55" s="133" t="s">
        <v>361</v>
      </c>
      <c r="H55" s="84" t="s">
        <v>113</v>
      </c>
      <c r="I55" s="323">
        <f>I56</f>
        <v>0</v>
      </c>
      <c r="J55" s="323">
        <f>J56</f>
        <v>0</v>
      </c>
    </row>
    <row r="56" spans="1:11" s="101" customFormat="1" ht="56.25" customHeight="1" x14ac:dyDescent="0.3">
      <c r="C56" s="82">
        <v>50</v>
      </c>
      <c r="D56" s="86" t="s">
        <v>95</v>
      </c>
      <c r="E56" s="133" t="s">
        <v>93</v>
      </c>
      <c r="F56" s="133" t="s">
        <v>125</v>
      </c>
      <c r="G56" s="133" t="s">
        <v>361</v>
      </c>
      <c r="H56" s="84" t="s">
        <v>94</v>
      </c>
      <c r="I56" s="323">
        <v>0</v>
      </c>
      <c r="J56" s="323">
        <v>0</v>
      </c>
    </row>
    <row r="57" spans="1:11" s="101" customFormat="1" ht="99" customHeight="1" x14ac:dyDescent="0.3">
      <c r="C57" s="82">
        <v>51</v>
      </c>
      <c r="D57" s="86" t="s">
        <v>363</v>
      </c>
      <c r="E57" s="133" t="s">
        <v>93</v>
      </c>
      <c r="F57" s="133" t="s">
        <v>362</v>
      </c>
      <c r="G57" s="133" t="s">
        <v>177</v>
      </c>
      <c r="H57" s="84" t="s">
        <v>113</v>
      </c>
      <c r="I57" s="324">
        <f>I58+I59+I60</f>
        <v>0</v>
      </c>
      <c r="J57" s="324">
        <f>J58+J59+J60</f>
        <v>0.1</v>
      </c>
    </row>
    <row r="58" spans="1:11" s="101" customFormat="1" ht="61.2" customHeight="1" x14ac:dyDescent="0.3">
      <c r="C58" s="82">
        <v>52</v>
      </c>
      <c r="D58" s="86" t="s">
        <v>364</v>
      </c>
      <c r="E58" s="133" t="s">
        <v>93</v>
      </c>
      <c r="F58" s="133" t="s">
        <v>362</v>
      </c>
      <c r="G58" s="133" t="s">
        <v>365</v>
      </c>
      <c r="H58" s="84" t="s">
        <v>366</v>
      </c>
      <c r="I58" s="323">
        <v>0</v>
      </c>
      <c r="J58" s="323">
        <v>0</v>
      </c>
    </row>
    <row r="59" spans="1:11" s="101" customFormat="1" ht="42.6" customHeight="1" x14ac:dyDescent="0.3">
      <c r="C59" s="82">
        <v>53</v>
      </c>
      <c r="D59" s="86" t="s">
        <v>367</v>
      </c>
      <c r="E59" s="133" t="s">
        <v>93</v>
      </c>
      <c r="F59" s="133" t="s">
        <v>362</v>
      </c>
      <c r="G59" s="133" t="s">
        <v>365</v>
      </c>
      <c r="H59" s="84" t="s">
        <v>118</v>
      </c>
      <c r="I59" s="323">
        <v>0</v>
      </c>
      <c r="J59" s="323">
        <v>0</v>
      </c>
    </row>
    <row r="60" spans="1:11" s="101" customFormat="1" ht="42.6" customHeight="1" x14ac:dyDescent="0.3">
      <c r="C60" s="82">
        <v>54</v>
      </c>
      <c r="D60" s="86" t="s">
        <v>191</v>
      </c>
      <c r="E60" s="133" t="s">
        <v>93</v>
      </c>
      <c r="F60" s="133" t="s">
        <v>362</v>
      </c>
      <c r="G60" s="133" t="s">
        <v>430</v>
      </c>
      <c r="H60" s="84" t="s">
        <v>192</v>
      </c>
      <c r="I60" s="323">
        <v>0</v>
      </c>
      <c r="J60" s="323">
        <v>0.1</v>
      </c>
    </row>
    <row r="61" spans="1:11" s="100" customFormat="1" ht="75" customHeight="1" x14ac:dyDescent="0.3">
      <c r="C61" s="82">
        <v>55</v>
      </c>
      <c r="D61" s="86" t="s">
        <v>305</v>
      </c>
      <c r="E61" s="84" t="s">
        <v>103</v>
      </c>
      <c r="F61" s="84" t="s">
        <v>176</v>
      </c>
      <c r="G61" s="125" t="s">
        <v>177</v>
      </c>
      <c r="H61" s="125" t="s">
        <v>113</v>
      </c>
      <c r="I61" s="327">
        <f>I62</f>
        <v>0</v>
      </c>
      <c r="J61" s="327">
        <f>J62</f>
        <v>10</v>
      </c>
    </row>
    <row r="62" spans="1:11" s="98" customFormat="1" ht="37.5" customHeight="1" x14ac:dyDescent="0.3">
      <c r="C62" s="82">
        <v>56</v>
      </c>
      <c r="D62" s="86" t="s">
        <v>194</v>
      </c>
      <c r="E62" s="84" t="s">
        <v>103</v>
      </c>
      <c r="F62" s="84" t="s">
        <v>176</v>
      </c>
      <c r="G62" s="133" t="s">
        <v>195</v>
      </c>
      <c r="H62" s="125" t="s">
        <v>113</v>
      </c>
      <c r="I62" s="323">
        <f>I63+I65+I67</f>
        <v>0</v>
      </c>
      <c r="J62" s="323">
        <f>J63+J65+J67</f>
        <v>10</v>
      </c>
    </row>
    <row r="63" spans="1:11" s="102" customFormat="1" ht="52.5" customHeight="1" x14ac:dyDescent="0.35">
      <c r="A63" s="102">
        <v>0</v>
      </c>
      <c r="C63" s="82">
        <v>57</v>
      </c>
      <c r="D63" s="86" t="s">
        <v>369</v>
      </c>
      <c r="E63" s="84" t="s">
        <v>103</v>
      </c>
      <c r="F63" s="84" t="s">
        <v>90</v>
      </c>
      <c r="G63" s="125" t="s">
        <v>368</v>
      </c>
      <c r="H63" s="125" t="s">
        <v>113</v>
      </c>
      <c r="I63" s="323">
        <f>I64</f>
        <v>0</v>
      </c>
      <c r="J63" s="323">
        <f>J64</f>
        <v>0</v>
      </c>
    </row>
    <row r="64" spans="1:11" s="102" customFormat="1" ht="69.75" customHeight="1" x14ac:dyDescent="0.35">
      <c r="C64" s="82">
        <v>58</v>
      </c>
      <c r="D64" s="86" t="s">
        <v>95</v>
      </c>
      <c r="E64" s="84" t="s">
        <v>103</v>
      </c>
      <c r="F64" s="84" t="s">
        <v>90</v>
      </c>
      <c r="G64" s="125" t="s">
        <v>368</v>
      </c>
      <c r="H64" s="125" t="s">
        <v>94</v>
      </c>
      <c r="I64" s="326">
        <v>0</v>
      </c>
      <c r="J64" s="329">
        <v>0</v>
      </c>
    </row>
    <row r="65" spans="3:10" s="102" customFormat="1" ht="52.5" customHeight="1" x14ac:dyDescent="0.35">
      <c r="C65" s="82">
        <v>59</v>
      </c>
      <c r="D65" s="86" t="s">
        <v>370</v>
      </c>
      <c r="E65" s="84" t="s">
        <v>103</v>
      </c>
      <c r="F65" s="84" t="s">
        <v>100</v>
      </c>
      <c r="G65" s="125" t="s">
        <v>204</v>
      </c>
      <c r="H65" s="125" t="s">
        <v>113</v>
      </c>
      <c r="I65" s="323">
        <f>I66</f>
        <v>0</v>
      </c>
      <c r="J65" s="323">
        <f>J66</f>
        <v>10</v>
      </c>
    </row>
    <row r="66" spans="3:10" s="102" customFormat="1" ht="69.75" customHeight="1" x14ac:dyDescent="0.35">
      <c r="C66" s="82">
        <v>60</v>
      </c>
      <c r="D66" s="86" t="s">
        <v>95</v>
      </c>
      <c r="E66" s="84" t="s">
        <v>103</v>
      </c>
      <c r="F66" s="84" t="s">
        <v>100</v>
      </c>
      <c r="G66" s="125" t="s">
        <v>204</v>
      </c>
      <c r="H66" s="125" t="s">
        <v>94</v>
      </c>
      <c r="I66" s="326">
        <v>0</v>
      </c>
      <c r="J66" s="329">
        <v>10</v>
      </c>
    </row>
    <row r="67" spans="3:10" s="102" customFormat="1" ht="79.5" customHeight="1" x14ac:dyDescent="0.35">
      <c r="C67" s="82">
        <v>61</v>
      </c>
      <c r="D67" s="86" t="s">
        <v>371</v>
      </c>
      <c r="E67" s="84" t="s">
        <v>103</v>
      </c>
      <c r="F67" s="84" t="s">
        <v>100</v>
      </c>
      <c r="G67" s="125" t="s">
        <v>373</v>
      </c>
      <c r="H67" s="125" t="s">
        <v>113</v>
      </c>
      <c r="I67" s="329">
        <f>I68</f>
        <v>0</v>
      </c>
      <c r="J67" s="329">
        <f>J68</f>
        <v>0</v>
      </c>
    </row>
    <row r="68" spans="3:10" s="102" customFormat="1" ht="39.6" customHeight="1" x14ac:dyDescent="0.35">
      <c r="C68" s="82">
        <v>62</v>
      </c>
      <c r="D68" s="86" t="s">
        <v>372</v>
      </c>
      <c r="E68" s="84" t="s">
        <v>103</v>
      </c>
      <c r="F68" s="84" t="s">
        <v>100</v>
      </c>
      <c r="G68" s="125" t="s">
        <v>373</v>
      </c>
      <c r="H68" s="125" t="s">
        <v>94</v>
      </c>
      <c r="I68" s="326">
        <v>0</v>
      </c>
      <c r="J68" s="329">
        <v>0</v>
      </c>
    </row>
    <row r="69" spans="3:10" s="100" customFormat="1" ht="72.75" customHeight="1" x14ac:dyDescent="0.3">
      <c r="C69" s="82">
        <v>67</v>
      </c>
      <c r="D69" s="86" t="s">
        <v>126</v>
      </c>
      <c r="E69" s="84" t="s">
        <v>104</v>
      </c>
      <c r="F69" s="84" t="s">
        <v>176</v>
      </c>
      <c r="G69" s="125" t="s">
        <v>177</v>
      </c>
      <c r="H69" s="125" t="s">
        <v>113</v>
      </c>
      <c r="I69" s="324">
        <f>I70</f>
        <v>0</v>
      </c>
      <c r="J69" s="324">
        <f>J70</f>
        <v>10</v>
      </c>
    </row>
    <row r="70" spans="3:10" s="100" customFormat="1" ht="38.25" customHeight="1" x14ac:dyDescent="0.3">
      <c r="C70" s="82">
        <v>68</v>
      </c>
      <c r="D70" s="86" t="s">
        <v>375</v>
      </c>
      <c r="E70" s="84" t="s">
        <v>104</v>
      </c>
      <c r="F70" s="84" t="s">
        <v>89</v>
      </c>
      <c r="G70" s="125" t="s">
        <v>177</v>
      </c>
      <c r="H70" s="125" t="s">
        <v>113</v>
      </c>
      <c r="I70" s="328">
        <f>I71</f>
        <v>0</v>
      </c>
      <c r="J70" s="328">
        <f>J71</f>
        <v>10</v>
      </c>
    </row>
    <row r="71" spans="3:10" s="100" customFormat="1" ht="58.5" customHeight="1" x14ac:dyDescent="0.3">
      <c r="C71" s="82">
        <v>69</v>
      </c>
      <c r="D71" s="86" t="s">
        <v>95</v>
      </c>
      <c r="E71" s="84" t="s">
        <v>104</v>
      </c>
      <c r="F71" s="84" t="s">
        <v>89</v>
      </c>
      <c r="G71" s="125" t="s">
        <v>209</v>
      </c>
      <c r="H71" s="125" t="s">
        <v>94</v>
      </c>
      <c r="I71" s="325">
        <v>0</v>
      </c>
      <c r="J71" s="323">
        <v>10</v>
      </c>
    </row>
    <row r="72" spans="3:10" s="100" customFormat="1" ht="61.2" customHeight="1" x14ac:dyDescent="0.3">
      <c r="C72" s="82">
        <v>70</v>
      </c>
      <c r="D72" s="86" t="s">
        <v>126</v>
      </c>
      <c r="E72" s="84" t="s">
        <v>102</v>
      </c>
      <c r="F72" s="84" t="s">
        <v>89</v>
      </c>
      <c r="G72" s="125" t="s">
        <v>177</v>
      </c>
      <c r="H72" s="125" t="s">
        <v>113</v>
      </c>
      <c r="I72" s="327">
        <f t="shared" ref="I72:J74" si="0">I73</f>
        <v>4.1280000000000001</v>
      </c>
      <c r="J72" s="327">
        <f t="shared" si="0"/>
        <v>79.007999999999996</v>
      </c>
    </row>
    <row r="73" spans="3:10" s="101" customFormat="1" ht="37.5" customHeight="1" x14ac:dyDescent="0.3">
      <c r="C73" s="82">
        <v>71</v>
      </c>
      <c r="D73" s="86" t="s">
        <v>205</v>
      </c>
      <c r="E73" s="84" t="s">
        <v>102</v>
      </c>
      <c r="F73" s="84" t="s">
        <v>89</v>
      </c>
      <c r="G73" s="84" t="s">
        <v>206</v>
      </c>
      <c r="H73" s="84" t="s">
        <v>113</v>
      </c>
      <c r="I73" s="323">
        <f t="shared" si="0"/>
        <v>4.1280000000000001</v>
      </c>
      <c r="J73" s="323">
        <f t="shared" si="0"/>
        <v>79.007999999999996</v>
      </c>
    </row>
    <row r="74" spans="3:10" s="101" customFormat="1" ht="41.4" customHeight="1" x14ac:dyDescent="0.3">
      <c r="C74" s="82">
        <v>72</v>
      </c>
      <c r="D74" s="86" t="s">
        <v>433</v>
      </c>
      <c r="E74" s="84" t="s">
        <v>102</v>
      </c>
      <c r="F74" s="84" t="s">
        <v>89</v>
      </c>
      <c r="G74" s="84" t="s">
        <v>211</v>
      </c>
      <c r="H74" s="84" t="s">
        <v>113</v>
      </c>
      <c r="I74" s="323">
        <f t="shared" si="0"/>
        <v>4.1280000000000001</v>
      </c>
      <c r="J74" s="323">
        <f t="shared" si="0"/>
        <v>79.007999999999996</v>
      </c>
    </row>
    <row r="75" spans="3:10" s="101" customFormat="1" ht="55.5" customHeight="1" x14ac:dyDescent="0.3">
      <c r="C75" s="82">
        <v>73</v>
      </c>
      <c r="D75" s="86" t="s">
        <v>106</v>
      </c>
      <c r="E75" s="84" t="s">
        <v>102</v>
      </c>
      <c r="F75" s="84" t="s">
        <v>89</v>
      </c>
      <c r="G75" s="84" t="s">
        <v>212</v>
      </c>
      <c r="H75" s="84" t="s">
        <v>213</v>
      </c>
      <c r="I75" s="323">
        <v>4.1280000000000001</v>
      </c>
      <c r="J75" s="323">
        <v>79.007999999999996</v>
      </c>
    </row>
    <row r="76" spans="3:10" ht="54" x14ac:dyDescent="0.25">
      <c r="C76" s="82">
        <v>74</v>
      </c>
      <c r="D76" s="86" t="s">
        <v>126</v>
      </c>
      <c r="E76" s="84" t="s">
        <v>105</v>
      </c>
      <c r="F76" s="84" t="s">
        <v>103</v>
      </c>
      <c r="G76" s="84" t="s">
        <v>177</v>
      </c>
      <c r="H76" s="84" t="s">
        <v>113</v>
      </c>
      <c r="I76" s="324">
        <f>I77</f>
        <v>0</v>
      </c>
      <c r="J76" s="324">
        <f>J77</f>
        <v>116</v>
      </c>
    </row>
    <row r="77" spans="3:10" ht="36" x14ac:dyDescent="0.25">
      <c r="C77" s="82">
        <v>75</v>
      </c>
      <c r="D77" s="86" t="s">
        <v>205</v>
      </c>
      <c r="E77" s="84" t="s">
        <v>105</v>
      </c>
      <c r="F77" s="84" t="s">
        <v>103</v>
      </c>
      <c r="G77" s="84" t="s">
        <v>441</v>
      </c>
      <c r="H77" s="84" t="s">
        <v>113</v>
      </c>
      <c r="I77" s="328">
        <f>I78</f>
        <v>0</v>
      </c>
      <c r="J77" s="328">
        <f>J78</f>
        <v>116</v>
      </c>
    </row>
    <row r="78" spans="3:10" ht="36" x14ac:dyDescent="0.25">
      <c r="C78" s="82">
        <v>76</v>
      </c>
      <c r="D78" s="86" t="s">
        <v>215</v>
      </c>
      <c r="E78" s="84" t="s">
        <v>105</v>
      </c>
      <c r="F78" s="84" t="s">
        <v>103</v>
      </c>
      <c r="G78" s="84" t="s">
        <v>214</v>
      </c>
      <c r="H78" s="84" t="s">
        <v>113</v>
      </c>
      <c r="I78" s="323">
        <f>I79+I80+I81</f>
        <v>0</v>
      </c>
      <c r="J78" s="323">
        <f>J79+J80+J81</f>
        <v>116</v>
      </c>
    </row>
    <row r="79" spans="3:10" ht="59.25" customHeight="1" x14ac:dyDescent="0.25">
      <c r="C79" s="82">
        <v>77</v>
      </c>
      <c r="D79" s="86" t="s">
        <v>95</v>
      </c>
      <c r="E79" s="84" t="s">
        <v>105</v>
      </c>
      <c r="F79" s="84" t="s">
        <v>103</v>
      </c>
      <c r="G79" s="84" t="s">
        <v>217</v>
      </c>
      <c r="H79" s="84" t="s">
        <v>94</v>
      </c>
      <c r="I79" s="323">
        <v>3</v>
      </c>
      <c r="J79" s="323">
        <v>5</v>
      </c>
    </row>
    <row r="80" spans="3:10" ht="29.25" customHeight="1" x14ac:dyDescent="0.25">
      <c r="C80" s="82">
        <v>78</v>
      </c>
      <c r="D80" s="90" t="s">
        <v>296</v>
      </c>
      <c r="E80" s="84" t="s">
        <v>105</v>
      </c>
      <c r="F80" s="84" t="s">
        <v>103</v>
      </c>
      <c r="G80" s="84" t="s">
        <v>217</v>
      </c>
      <c r="H80" s="84" t="s">
        <v>297</v>
      </c>
      <c r="I80" s="323">
        <v>0</v>
      </c>
      <c r="J80" s="323">
        <v>104</v>
      </c>
    </row>
    <row r="81" spans="3:10" ht="36" x14ac:dyDescent="0.25">
      <c r="C81" s="82">
        <v>79</v>
      </c>
      <c r="D81" s="86" t="s">
        <v>96</v>
      </c>
      <c r="E81" s="84" t="s">
        <v>105</v>
      </c>
      <c r="F81" s="84" t="s">
        <v>103</v>
      </c>
      <c r="G81" s="84" t="s">
        <v>218</v>
      </c>
      <c r="H81" s="84" t="s">
        <v>98</v>
      </c>
      <c r="I81" s="323">
        <v>-3</v>
      </c>
      <c r="J81" s="323">
        <v>7</v>
      </c>
    </row>
    <row r="82" spans="3:10" ht="18" x14ac:dyDescent="0.25">
      <c r="C82" s="82"/>
      <c r="D82" s="407" t="s">
        <v>37</v>
      </c>
      <c r="E82" s="407"/>
      <c r="F82" s="407"/>
      <c r="G82" s="407"/>
      <c r="H82" s="407"/>
      <c r="I82" s="324">
        <f>I7+I37+I44+I50+I61+I69+I72+I76</f>
        <v>662.5100000000001</v>
      </c>
      <c r="J82" s="324">
        <f>J7+J37+J44+J50+J61+J69+J72+J76</f>
        <v>4735.2000000000007</v>
      </c>
    </row>
  </sheetData>
  <mergeCells count="4">
    <mergeCell ref="C3:J3"/>
    <mergeCell ref="H4:J4"/>
    <mergeCell ref="G1:J1"/>
    <mergeCell ref="D82:H82"/>
  </mergeCells>
  <printOptions gridLines="1"/>
  <pageMargins left="0.31496062992125984" right="0.31496062992125984" top="0.15748031496062992" bottom="0.15748031496062992" header="0.19685039370078741" footer="0.11811023622047244"/>
  <pageSetup paperSize="9" scale="47" fitToWidth="0" fitToHeight="0" orientation="portrait" r:id="rId1"/>
  <rowBreaks count="1" manualBreakCount="1">
    <brk id="29" min="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BreakPreview" topLeftCell="A66" zoomScale="89" zoomScaleSheetLayoutView="89" workbookViewId="0">
      <selection activeCell="B77" sqref="B77:F77"/>
    </sheetView>
  </sheetViews>
  <sheetFormatPr defaultRowHeight="13.2" x14ac:dyDescent="0.25"/>
  <cols>
    <col min="1" max="1" width="5.33203125" style="91" customWidth="1"/>
    <col min="2" max="2" width="51.88671875" style="92" customWidth="1"/>
    <col min="3" max="3" width="10.44140625" style="93" customWidth="1"/>
    <col min="4" max="4" width="10.5546875" style="93" customWidth="1"/>
    <col min="5" max="5" width="18" style="93" customWidth="1"/>
    <col min="6" max="6" width="10.6640625" style="93" customWidth="1"/>
    <col min="7" max="7" width="14.109375" style="93" customWidth="1"/>
    <col min="8" max="8" width="16.109375" style="93" customWidth="1"/>
    <col min="9" max="9" width="13.88671875" style="93" customWidth="1"/>
    <col min="10" max="256" width="9.109375" style="94"/>
    <col min="257" max="257" width="3.5546875" style="94" customWidth="1"/>
    <col min="258" max="258" width="40.88671875" style="94" customWidth="1"/>
    <col min="259" max="259" width="5.109375" style="94" customWidth="1"/>
    <col min="260" max="261" width="4.33203125" style="94" customWidth="1"/>
    <col min="262" max="262" width="8.5546875" style="94" customWidth="1"/>
    <col min="263" max="263" width="6.6640625" style="94" customWidth="1"/>
    <col min="264" max="264" width="11.33203125" style="94" customWidth="1"/>
    <col min="265" max="265" width="12.33203125" style="94" customWidth="1"/>
    <col min="266" max="512" width="9.109375" style="94"/>
    <col min="513" max="513" width="3.5546875" style="94" customWidth="1"/>
    <col min="514" max="514" width="40.88671875" style="94" customWidth="1"/>
    <col min="515" max="515" width="5.109375" style="94" customWidth="1"/>
    <col min="516" max="517" width="4.33203125" style="94" customWidth="1"/>
    <col min="518" max="518" width="8.5546875" style="94" customWidth="1"/>
    <col min="519" max="519" width="6.6640625" style="94" customWidth="1"/>
    <col min="520" max="520" width="11.33203125" style="94" customWidth="1"/>
    <col min="521" max="521" width="12.33203125" style="94" customWidth="1"/>
    <col min="522" max="768" width="9.109375" style="94"/>
    <col min="769" max="769" width="3.5546875" style="94" customWidth="1"/>
    <col min="770" max="770" width="40.88671875" style="94" customWidth="1"/>
    <col min="771" max="771" width="5.109375" style="94" customWidth="1"/>
    <col min="772" max="773" width="4.33203125" style="94" customWidth="1"/>
    <col min="774" max="774" width="8.5546875" style="94" customWidth="1"/>
    <col min="775" max="775" width="6.6640625" style="94" customWidth="1"/>
    <col min="776" max="776" width="11.33203125" style="94" customWidth="1"/>
    <col min="777" max="777" width="12.33203125" style="94" customWidth="1"/>
    <col min="778" max="1024" width="9.109375" style="94"/>
    <col min="1025" max="1025" width="3.5546875" style="94" customWidth="1"/>
    <col min="1026" max="1026" width="40.88671875" style="94" customWidth="1"/>
    <col min="1027" max="1027" width="5.109375" style="94" customWidth="1"/>
    <col min="1028" max="1029" width="4.33203125" style="94" customWidth="1"/>
    <col min="1030" max="1030" width="8.5546875" style="94" customWidth="1"/>
    <col min="1031" max="1031" width="6.6640625" style="94" customWidth="1"/>
    <col min="1032" max="1032" width="11.33203125" style="94" customWidth="1"/>
    <col min="1033" max="1033" width="12.33203125" style="94" customWidth="1"/>
    <col min="1034" max="1280" width="9.109375" style="94"/>
    <col min="1281" max="1281" width="3.5546875" style="94" customWidth="1"/>
    <col min="1282" max="1282" width="40.88671875" style="94" customWidth="1"/>
    <col min="1283" max="1283" width="5.109375" style="94" customWidth="1"/>
    <col min="1284" max="1285" width="4.33203125" style="94" customWidth="1"/>
    <col min="1286" max="1286" width="8.5546875" style="94" customWidth="1"/>
    <col min="1287" max="1287" width="6.6640625" style="94" customWidth="1"/>
    <col min="1288" max="1288" width="11.33203125" style="94" customWidth="1"/>
    <col min="1289" max="1289" width="12.33203125" style="94" customWidth="1"/>
    <col min="1290" max="1536" width="9.109375" style="94"/>
    <col min="1537" max="1537" width="3.5546875" style="94" customWidth="1"/>
    <col min="1538" max="1538" width="40.88671875" style="94" customWidth="1"/>
    <col min="1539" max="1539" width="5.109375" style="94" customWidth="1"/>
    <col min="1540" max="1541" width="4.33203125" style="94" customWidth="1"/>
    <col min="1542" max="1542" width="8.5546875" style="94" customWidth="1"/>
    <col min="1543" max="1543" width="6.6640625" style="94" customWidth="1"/>
    <col min="1544" max="1544" width="11.33203125" style="94" customWidth="1"/>
    <col min="1545" max="1545" width="12.33203125" style="94" customWidth="1"/>
    <col min="1546" max="1792" width="9.109375" style="94"/>
    <col min="1793" max="1793" width="3.5546875" style="94" customWidth="1"/>
    <col min="1794" max="1794" width="40.88671875" style="94" customWidth="1"/>
    <col min="1795" max="1795" width="5.109375" style="94" customWidth="1"/>
    <col min="1796" max="1797" width="4.33203125" style="94" customWidth="1"/>
    <col min="1798" max="1798" width="8.5546875" style="94" customWidth="1"/>
    <col min="1799" max="1799" width="6.6640625" style="94" customWidth="1"/>
    <col min="1800" max="1800" width="11.33203125" style="94" customWidth="1"/>
    <col min="1801" max="1801" width="12.33203125" style="94" customWidth="1"/>
    <col min="1802" max="2048" width="9.109375" style="94"/>
    <col min="2049" max="2049" width="3.5546875" style="94" customWidth="1"/>
    <col min="2050" max="2050" width="40.88671875" style="94" customWidth="1"/>
    <col min="2051" max="2051" width="5.109375" style="94" customWidth="1"/>
    <col min="2052" max="2053" width="4.33203125" style="94" customWidth="1"/>
    <col min="2054" max="2054" width="8.5546875" style="94" customWidth="1"/>
    <col min="2055" max="2055" width="6.6640625" style="94" customWidth="1"/>
    <col min="2056" max="2056" width="11.33203125" style="94" customWidth="1"/>
    <col min="2057" max="2057" width="12.33203125" style="94" customWidth="1"/>
    <col min="2058" max="2304" width="9.109375" style="94"/>
    <col min="2305" max="2305" width="3.5546875" style="94" customWidth="1"/>
    <col min="2306" max="2306" width="40.88671875" style="94" customWidth="1"/>
    <col min="2307" max="2307" width="5.109375" style="94" customWidth="1"/>
    <col min="2308" max="2309" width="4.33203125" style="94" customWidth="1"/>
    <col min="2310" max="2310" width="8.5546875" style="94" customWidth="1"/>
    <col min="2311" max="2311" width="6.6640625" style="94" customWidth="1"/>
    <col min="2312" max="2312" width="11.33203125" style="94" customWidth="1"/>
    <col min="2313" max="2313" width="12.33203125" style="94" customWidth="1"/>
    <col min="2314" max="2560" width="9.109375" style="94"/>
    <col min="2561" max="2561" width="3.5546875" style="94" customWidth="1"/>
    <col min="2562" max="2562" width="40.88671875" style="94" customWidth="1"/>
    <col min="2563" max="2563" width="5.109375" style="94" customWidth="1"/>
    <col min="2564" max="2565" width="4.33203125" style="94" customWidth="1"/>
    <col min="2566" max="2566" width="8.5546875" style="94" customWidth="1"/>
    <col min="2567" max="2567" width="6.6640625" style="94" customWidth="1"/>
    <col min="2568" max="2568" width="11.33203125" style="94" customWidth="1"/>
    <col min="2569" max="2569" width="12.33203125" style="94" customWidth="1"/>
    <col min="2570" max="2816" width="9.109375" style="94"/>
    <col min="2817" max="2817" width="3.5546875" style="94" customWidth="1"/>
    <col min="2818" max="2818" width="40.88671875" style="94" customWidth="1"/>
    <col min="2819" max="2819" width="5.109375" style="94" customWidth="1"/>
    <col min="2820" max="2821" width="4.33203125" style="94" customWidth="1"/>
    <col min="2822" max="2822" width="8.5546875" style="94" customWidth="1"/>
    <col min="2823" max="2823" width="6.6640625" style="94" customWidth="1"/>
    <col min="2824" max="2824" width="11.33203125" style="94" customWidth="1"/>
    <col min="2825" max="2825" width="12.33203125" style="94" customWidth="1"/>
    <col min="2826" max="3072" width="9.109375" style="94"/>
    <col min="3073" max="3073" width="3.5546875" style="94" customWidth="1"/>
    <col min="3074" max="3074" width="40.88671875" style="94" customWidth="1"/>
    <col min="3075" max="3075" width="5.109375" style="94" customWidth="1"/>
    <col min="3076" max="3077" width="4.33203125" style="94" customWidth="1"/>
    <col min="3078" max="3078" width="8.5546875" style="94" customWidth="1"/>
    <col min="3079" max="3079" width="6.6640625" style="94" customWidth="1"/>
    <col min="3080" max="3080" width="11.33203125" style="94" customWidth="1"/>
    <col min="3081" max="3081" width="12.33203125" style="94" customWidth="1"/>
    <col min="3082" max="3328" width="9.109375" style="94"/>
    <col min="3329" max="3329" width="3.5546875" style="94" customWidth="1"/>
    <col min="3330" max="3330" width="40.88671875" style="94" customWidth="1"/>
    <col min="3331" max="3331" width="5.109375" style="94" customWidth="1"/>
    <col min="3332" max="3333" width="4.33203125" style="94" customWidth="1"/>
    <col min="3334" max="3334" width="8.5546875" style="94" customWidth="1"/>
    <col min="3335" max="3335" width="6.6640625" style="94" customWidth="1"/>
    <col min="3336" max="3336" width="11.33203125" style="94" customWidth="1"/>
    <col min="3337" max="3337" width="12.33203125" style="94" customWidth="1"/>
    <col min="3338" max="3584" width="9.109375" style="94"/>
    <col min="3585" max="3585" width="3.5546875" style="94" customWidth="1"/>
    <col min="3586" max="3586" width="40.88671875" style="94" customWidth="1"/>
    <col min="3587" max="3587" width="5.109375" style="94" customWidth="1"/>
    <col min="3588" max="3589" width="4.33203125" style="94" customWidth="1"/>
    <col min="3590" max="3590" width="8.5546875" style="94" customWidth="1"/>
    <col min="3591" max="3591" width="6.6640625" style="94" customWidth="1"/>
    <col min="3592" max="3592" width="11.33203125" style="94" customWidth="1"/>
    <col min="3593" max="3593" width="12.33203125" style="94" customWidth="1"/>
    <col min="3594" max="3840" width="9.109375" style="94"/>
    <col min="3841" max="3841" width="3.5546875" style="94" customWidth="1"/>
    <col min="3842" max="3842" width="40.88671875" style="94" customWidth="1"/>
    <col min="3843" max="3843" width="5.109375" style="94" customWidth="1"/>
    <col min="3844" max="3845" width="4.33203125" style="94" customWidth="1"/>
    <col min="3846" max="3846" width="8.5546875" style="94" customWidth="1"/>
    <col min="3847" max="3847" width="6.6640625" style="94" customWidth="1"/>
    <col min="3848" max="3848" width="11.33203125" style="94" customWidth="1"/>
    <col min="3849" max="3849" width="12.33203125" style="94" customWidth="1"/>
    <col min="3850" max="4096" width="9.109375" style="94"/>
    <col min="4097" max="4097" width="3.5546875" style="94" customWidth="1"/>
    <col min="4098" max="4098" width="40.88671875" style="94" customWidth="1"/>
    <col min="4099" max="4099" width="5.109375" style="94" customWidth="1"/>
    <col min="4100" max="4101" width="4.33203125" style="94" customWidth="1"/>
    <col min="4102" max="4102" width="8.5546875" style="94" customWidth="1"/>
    <col min="4103" max="4103" width="6.6640625" style="94" customWidth="1"/>
    <col min="4104" max="4104" width="11.33203125" style="94" customWidth="1"/>
    <col min="4105" max="4105" width="12.33203125" style="94" customWidth="1"/>
    <col min="4106" max="4352" width="9.109375" style="94"/>
    <col min="4353" max="4353" width="3.5546875" style="94" customWidth="1"/>
    <col min="4354" max="4354" width="40.88671875" style="94" customWidth="1"/>
    <col min="4355" max="4355" width="5.109375" style="94" customWidth="1"/>
    <col min="4356" max="4357" width="4.33203125" style="94" customWidth="1"/>
    <col min="4358" max="4358" width="8.5546875" style="94" customWidth="1"/>
    <col min="4359" max="4359" width="6.6640625" style="94" customWidth="1"/>
    <col min="4360" max="4360" width="11.33203125" style="94" customWidth="1"/>
    <col min="4361" max="4361" width="12.33203125" style="94" customWidth="1"/>
    <col min="4362" max="4608" width="9.109375" style="94"/>
    <col min="4609" max="4609" width="3.5546875" style="94" customWidth="1"/>
    <col min="4610" max="4610" width="40.88671875" style="94" customWidth="1"/>
    <col min="4611" max="4611" width="5.109375" style="94" customWidth="1"/>
    <col min="4612" max="4613" width="4.33203125" style="94" customWidth="1"/>
    <col min="4614" max="4614" width="8.5546875" style="94" customWidth="1"/>
    <col min="4615" max="4615" width="6.6640625" style="94" customWidth="1"/>
    <col min="4616" max="4616" width="11.33203125" style="94" customWidth="1"/>
    <col min="4617" max="4617" width="12.33203125" style="94" customWidth="1"/>
    <col min="4618" max="4864" width="9.109375" style="94"/>
    <col min="4865" max="4865" width="3.5546875" style="94" customWidth="1"/>
    <col min="4866" max="4866" width="40.88671875" style="94" customWidth="1"/>
    <col min="4867" max="4867" width="5.109375" style="94" customWidth="1"/>
    <col min="4868" max="4869" width="4.33203125" style="94" customWidth="1"/>
    <col min="4870" max="4870" width="8.5546875" style="94" customWidth="1"/>
    <col min="4871" max="4871" width="6.6640625" style="94" customWidth="1"/>
    <col min="4872" max="4872" width="11.33203125" style="94" customWidth="1"/>
    <col min="4873" max="4873" width="12.33203125" style="94" customWidth="1"/>
    <col min="4874" max="5120" width="9.109375" style="94"/>
    <col min="5121" max="5121" width="3.5546875" style="94" customWidth="1"/>
    <col min="5122" max="5122" width="40.88671875" style="94" customWidth="1"/>
    <col min="5123" max="5123" width="5.109375" style="94" customWidth="1"/>
    <col min="5124" max="5125" width="4.33203125" style="94" customWidth="1"/>
    <col min="5126" max="5126" width="8.5546875" style="94" customWidth="1"/>
    <col min="5127" max="5127" width="6.6640625" style="94" customWidth="1"/>
    <col min="5128" max="5128" width="11.33203125" style="94" customWidth="1"/>
    <col min="5129" max="5129" width="12.33203125" style="94" customWidth="1"/>
    <col min="5130" max="5376" width="9.109375" style="94"/>
    <col min="5377" max="5377" width="3.5546875" style="94" customWidth="1"/>
    <col min="5378" max="5378" width="40.88671875" style="94" customWidth="1"/>
    <col min="5379" max="5379" width="5.109375" style="94" customWidth="1"/>
    <col min="5380" max="5381" width="4.33203125" style="94" customWidth="1"/>
    <col min="5382" max="5382" width="8.5546875" style="94" customWidth="1"/>
    <col min="5383" max="5383" width="6.6640625" style="94" customWidth="1"/>
    <col min="5384" max="5384" width="11.33203125" style="94" customWidth="1"/>
    <col min="5385" max="5385" width="12.33203125" style="94" customWidth="1"/>
    <col min="5386" max="5632" width="9.109375" style="94"/>
    <col min="5633" max="5633" width="3.5546875" style="94" customWidth="1"/>
    <col min="5634" max="5634" width="40.88671875" style="94" customWidth="1"/>
    <col min="5635" max="5635" width="5.109375" style="94" customWidth="1"/>
    <col min="5636" max="5637" width="4.33203125" style="94" customWidth="1"/>
    <col min="5638" max="5638" width="8.5546875" style="94" customWidth="1"/>
    <col min="5639" max="5639" width="6.6640625" style="94" customWidth="1"/>
    <col min="5640" max="5640" width="11.33203125" style="94" customWidth="1"/>
    <col min="5641" max="5641" width="12.33203125" style="94" customWidth="1"/>
    <col min="5642" max="5888" width="9.109375" style="94"/>
    <col min="5889" max="5889" width="3.5546875" style="94" customWidth="1"/>
    <col min="5890" max="5890" width="40.88671875" style="94" customWidth="1"/>
    <col min="5891" max="5891" width="5.109375" style="94" customWidth="1"/>
    <col min="5892" max="5893" width="4.33203125" style="94" customWidth="1"/>
    <col min="5894" max="5894" width="8.5546875" style="94" customWidth="1"/>
    <col min="5895" max="5895" width="6.6640625" style="94" customWidth="1"/>
    <col min="5896" max="5896" width="11.33203125" style="94" customWidth="1"/>
    <col min="5897" max="5897" width="12.33203125" style="94" customWidth="1"/>
    <col min="5898" max="6144" width="9.109375" style="94"/>
    <col min="6145" max="6145" width="3.5546875" style="94" customWidth="1"/>
    <col min="6146" max="6146" width="40.88671875" style="94" customWidth="1"/>
    <col min="6147" max="6147" width="5.109375" style="94" customWidth="1"/>
    <col min="6148" max="6149" width="4.33203125" style="94" customWidth="1"/>
    <col min="6150" max="6150" width="8.5546875" style="94" customWidth="1"/>
    <col min="6151" max="6151" width="6.6640625" style="94" customWidth="1"/>
    <col min="6152" max="6152" width="11.33203125" style="94" customWidth="1"/>
    <col min="6153" max="6153" width="12.33203125" style="94" customWidth="1"/>
    <col min="6154" max="6400" width="9.109375" style="94"/>
    <col min="6401" max="6401" width="3.5546875" style="94" customWidth="1"/>
    <col min="6402" max="6402" width="40.88671875" style="94" customWidth="1"/>
    <col min="6403" max="6403" width="5.109375" style="94" customWidth="1"/>
    <col min="6404" max="6405" width="4.33203125" style="94" customWidth="1"/>
    <col min="6406" max="6406" width="8.5546875" style="94" customWidth="1"/>
    <col min="6407" max="6407" width="6.6640625" style="94" customWidth="1"/>
    <col min="6408" max="6408" width="11.33203125" style="94" customWidth="1"/>
    <col min="6409" max="6409" width="12.33203125" style="94" customWidth="1"/>
    <col min="6410" max="6656" width="9.109375" style="94"/>
    <col min="6657" max="6657" width="3.5546875" style="94" customWidth="1"/>
    <col min="6658" max="6658" width="40.88671875" style="94" customWidth="1"/>
    <col min="6659" max="6659" width="5.109375" style="94" customWidth="1"/>
    <col min="6660" max="6661" width="4.33203125" style="94" customWidth="1"/>
    <col min="6662" max="6662" width="8.5546875" style="94" customWidth="1"/>
    <col min="6663" max="6663" width="6.6640625" style="94" customWidth="1"/>
    <col min="6664" max="6664" width="11.33203125" style="94" customWidth="1"/>
    <col min="6665" max="6665" width="12.33203125" style="94" customWidth="1"/>
    <col min="6666" max="6912" width="9.109375" style="94"/>
    <col min="6913" max="6913" width="3.5546875" style="94" customWidth="1"/>
    <col min="6914" max="6914" width="40.88671875" style="94" customWidth="1"/>
    <col min="6915" max="6915" width="5.109375" style="94" customWidth="1"/>
    <col min="6916" max="6917" width="4.33203125" style="94" customWidth="1"/>
    <col min="6918" max="6918" width="8.5546875" style="94" customWidth="1"/>
    <col min="6919" max="6919" width="6.6640625" style="94" customWidth="1"/>
    <col min="6920" max="6920" width="11.33203125" style="94" customWidth="1"/>
    <col min="6921" max="6921" width="12.33203125" style="94" customWidth="1"/>
    <col min="6922" max="7168" width="9.109375" style="94"/>
    <col min="7169" max="7169" width="3.5546875" style="94" customWidth="1"/>
    <col min="7170" max="7170" width="40.88671875" style="94" customWidth="1"/>
    <col min="7171" max="7171" width="5.109375" style="94" customWidth="1"/>
    <col min="7172" max="7173" width="4.33203125" style="94" customWidth="1"/>
    <col min="7174" max="7174" width="8.5546875" style="94" customWidth="1"/>
    <col min="7175" max="7175" width="6.6640625" style="94" customWidth="1"/>
    <col min="7176" max="7176" width="11.33203125" style="94" customWidth="1"/>
    <col min="7177" max="7177" width="12.33203125" style="94" customWidth="1"/>
    <col min="7178" max="7424" width="9.109375" style="94"/>
    <col min="7425" max="7425" width="3.5546875" style="94" customWidth="1"/>
    <col min="7426" max="7426" width="40.88671875" style="94" customWidth="1"/>
    <col min="7427" max="7427" width="5.109375" style="94" customWidth="1"/>
    <col min="7428" max="7429" width="4.33203125" style="94" customWidth="1"/>
    <col min="7430" max="7430" width="8.5546875" style="94" customWidth="1"/>
    <col min="7431" max="7431" width="6.6640625" style="94" customWidth="1"/>
    <col min="7432" max="7432" width="11.33203125" style="94" customWidth="1"/>
    <col min="7433" max="7433" width="12.33203125" style="94" customWidth="1"/>
    <col min="7434" max="7680" width="9.109375" style="94"/>
    <col min="7681" max="7681" width="3.5546875" style="94" customWidth="1"/>
    <col min="7682" max="7682" width="40.88671875" style="94" customWidth="1"/>
    <col min="7683" max="7683" width="5.109375" style="94" customWidth="1"/>
    <col min="7684" max="7685" width="4.33203125" style="94" customWidth="1"/>
    <col min="7686" max="7686" width="8.5546875" style="94" customWidth="1"/>
    <col min="7687" max="7687" width="6.6640625" style="94" customWidth="1"/>
    <col min="7688" max="7688" width="11.33203125" style="94" customWidth="1"/>
    <col min="7689" max="7689" width="12.33203125" style="94" customWidth="1"/>
    <col min="7690" max="7936" width="9.109375" style="94"/>
    <col min="7937" max="7937" width="3.5546875" style="94" customWidth="1"/>
    <col min="7938" max="7938" width="40.88671875" style="94" customWidth="1"/>
    <col min="7939" max="7939" width="5.109375" style="94" customWidth="1"/>
    <col min="7940" max="7941" width="4.33203125" style="94" customWidth="1"/>
    <col min="7942" max="7942" width="8.5546875" style="94" customWidth="1"/>
    <col min="7943" max="7943" width="6.6640625" style="94" customWidth="1"/>
    <col min="7944" max="7944" width="11.33203125" style="94" customWidth="1"/>
    <col min="7945" max="7945" width="12.33203125" style="94" customWidth="1"/>
    <col min="7946" max="8192" width="9.109375" style="94"/>
    <col min="8193" max="8193" width="3.5546875" style="94" customWidth="1"/>
    <col min="8194" max="8194" width="40.88671875" style="94" customWidth="1"/>
    <col min="8195" max="8195" width="5.109375" style="94" customWidth="1"/>
    <col min="8196" max="8197" width="4.33203125" style="94" customWidth="1"/>
    <col min="8198" max="8198" width="8.5546875" style="94" customWidth="1"/>
    <col min="8199" max="8199" width="6.6640625" style="94" customWidth="1"/>
    <col min="8200" max="8200" width="11.33203125" style="94" customWidth="1"/>
    <col min="8201" max="8201" width="12.33203125" style="94" customWidth="1"/>
    <col min="8202" max="8448" width="9.109375" style="94"/>
    <col min="8449" max="8449" width="3.5546875" style="94" customWidth="1"/>
    <col min="8450" max="8450" width="40.88671875" style="94" customWidth="1"/>
    <col min="8451" max="8451" width="5.109375" style="94" customWidth="1"/>
    <col min="8452" max="8453" width="4.33203125" style="94" customWidth="1"/>
    <col min="8454" max="8454" width="8.5546875" style="94" customWidth="1"/>
    <col min="8455" max="8455" width="6.6640625" style="94" customWidth="1"/>
    <col min="8456" max="8456" width="11.33203125" style="94" customWidth="1"/>
    <col min="8457" max="8457" width="12.33203125" style="94" customWidth="1"/>
    <col min="8458" max="8704" width="9.109375" style="94"/>
    <col min="8705" max="8705" width="3.5546875" style="94" customWidth="1"/>
    <col min="8706" max="8706" width="40.88671875" style="94" customWidth="1"/>
    <col min="8707" max="8707" width="5.109375" style="94" customWidth="1"/>
    <col min="8708" max="8709" width="4.33203125" style="94" customWidth="1"/>
    <col min="8710" max="8710" width="8.5546875" style="94" customWidth="1"/>
    <col min="8711" max="8711" width="6.6640625" style="94" customWidth="1"/>
    <col min="8712" max="8712" width="11.33203125" style="94" customWidth="1"/>
    <col min="8713" max="8713" width="12.33203125" style="94" customWidth="1"/>
    <col min="8714" max="8960" width="9.109375" style="94"/>
    <col min="8961" max="8961" width="3.5546875" style="94" customWidth="1"/>
    <col min="8962" max="8962" width="40.88671875" style="94" customWidth="1"/>
    <col min="8963" max="8963" width="5.109375" style="94" customWidth="1"/>
    <col min="8964" max="8965" width="4.33203125" style="94" customWidth="1"/>
    <col min="8966" max="8966" width="8.5546875" style="94" customWidth="1"/>
    <col min="8967" max="8967" width="6.6640625" style="94" customWidth="1"/>
    <col min="8968" max="8968" width="11.33203125" style="94" customWidth="1"/>
    <col min="8969" max="8969" width="12.33203125" style="94" customWidth="1"/>
    <col min="8970" max="9216" width="9.109375" style="94"/>
    <col min="9217" max="9217" width="3.5546875" style="94" customWidth="1"/>
    <col min="9218" max="9218" width="40.88671875" style="94" customWidth="1"/>
    <col min="9219" max="9219" width="5.109375" style="94" customWidth="1"/>
    <col min="9220" max="9221" width="4.33203125" style="94" customWidth="1"/>
    <col min="9222" max="9222" width="8.5546875" style="94" customWidth="1"/>
    <col min="9223" max="9223" width="6.6640625" style="94" customWidth="1"/>
    <col min="9224" max="9224" width="11.33203125" style="94" customWidth="1"/>
    <col min="9225" max="9225" width="12.33203125" style="94" customWidth="1"/>
    <col min="9226" max="9472" width="9.109375" style="94"/>
    <col min="9473" max="9473" width="3.5546875" style="94" customWidth="1"/>
    <col min="9474" max="9474" width="40.88671875" style="94" customWidth="1"/>
    <col min="9475" max="9475" width="5.109375" style="94" customWidth="1"/>
    <col min="9476" max="9477" width="4.33203125" style="94" customWidth="1"/>
    <col min="9478" max="9478" width="8.5546875" style="94" customWidth="1"/>
    <col min="9479" max="9479" width="6.6640625" style="94" customWidth="1"/>
    <col min="9480" max="9480" width="11.33203125" style="94" customWidth="1"/>
    <col min="9481" max="9481" width="12.33203125" style="94" customWidth="1"/>
    <col min="9482" max="9728" width="9.109375" style="94"/>
    <col min="9729" max="9729" width="3.5546875" style="94" customWidth="1"/>
    <col min="9730" max="9730" width="40.88671875" style="94" customWidth="1"/>
    <col min="9731" max="9731" width="5.109375" style="94" customWidth="1"/>
    <col min="9732" max="9733" width="4.33203125" style="94" customWidth="1"/>
    <col min="9734" max="9734" width="8.5546875" style="94" customWidth="1"/>
    <col min="9735" max="9735" width="6.6640625" style="94" customWidth="1"/>
    <col min="9736" max="9736" width="11.33203125" style="94" customWidth="1"/>
    <col min="9737" max="9737" width="12.33203125" style="94" customWidth="1"/>
    <col min="9738" max="9984" width="9.109375" style="94"/>
    <col min="9985" max="9985" width="3.5546875" style="94" customWidth="1"/>
    <col min="9986" max="9986" width="40.88671875" style="94" customWidth="1"/>
    <col min="9987" max="9987" width="5.109375" style="94" customWidth="1"/>
    <col min="9988" max="9989" width="4.33203125" style="94" customWidth="1"/>
    <col min="9990" max="9990" width="8.5546875" style="94" customWidth="1"/>
    <col min="9991" max="9991" width="6.6640625" style="94" customWidth="1"/>
    <col min="9992" max="9992" width="11.33203125" style="94" customWidth="1"/>
    <col min="9993" max="9993" width="12.33203125" style="94" customWidth="1"/>
    <col min="9994" max="10240" width="9.109375" style="94"/>
    <col min="10241" max="10241" width="3.5546875" style="94" customWidth="1"/>
    <col min="10242" max="10242" width="40.88671875" style="94" customWidth="1"/>
    <col min="10243" max="10243" width="5.109375" style="94" customWidth="1"/>
    <col min="10244" max="10245" width="4.33203125" style="94" customWidth="1"/>
    <col min="10246" max="10246" width="8.5546875" style="94" customWidth="1"/>
    <col min="10247" max="10247" width="6.6640625" style="94" customWidth="1"/>
    <col min="10248" max="10248" width="11.33203125" style="94" customWidth="1"/>
    <col min="10249" max="10249" width="12.33203125" style="94" customWidth="1"/>
    <col min="10250" max="10496" width="9.109375" style="94"/>
    <col min="10497" max="10497" width="3.5546875" style="94" customWidth="1"/>
    <col min="10498" max="10498" width="40.88671875" style="94" customWidth="1"/>
    <col min="10499" max="10499" width="5.109375" style="94" customWidth="1"/>
    <col min="10500" max="10501" width="4.33203125" style="94" customWidth="1"/>
    <col min="10502" max="10502" width="8.5546875" style="94" customWidth="1"/>
    <col min="10503" max="10503" width="6.6640625" style="94" customWidth="1"/>
    <col min="10504" max="10504" width="11.33203125" style="94" customWidth="1"/>
    <col min="10505" max="10505" width="12.33203125" style="94" customWidth="1"/>
    <col min="10506" max="10752" width="9.109375" style="94"/>
    <col min="10753" max="10753" width="3.5546875" style="94" customWidth="1"/>
    <col min="10754" max="10754" width="40.88671875" style="94" customWidth="1"/>
    <col min="10755" max="10755" width="5.109375" style="94" customWidth="1"/>
    <col min="10756" max="10757" width="4.33203125" style="94" customWidth="1"/>
    <col min="10758" max="10758" width="8.5546875" style="94" customWidth="1"/>
    <col min="10759" max="10759" width="6.6640625" style="94" customWidth="1"/>
    <col min="10760" max="10760" width="11.33203125" style="94" customWidth="1"/>
    <col min="10761" max="10761" width="12.33203125" style="94" customWidth="1"/>
    <col min="10762" max="11008" width="9.109375" style="94"/>
    <col min="11009" max="11009" width="3.5546875" style="94" customWidth="1"/>
    <col min="11010" max="11010" width="40.88671875" style="94" customWidth="1"/>
    <col min="11011" max="11011" width="5.109375" style="94" customWidth="1"/>
    <col min="11012" max="11013" width="4.33203125" style="94" customWidth="1"/>
    <col min="11014" max="11014" width="8.5546875" style="94" customWidth="1"/>
    <col min="11015" max="11015" width="6.6640625" style="94" customWidth="1"/>
    <col min="11016" max="11016" width="11.33203125" style="94" customWidth="1"/>
    <col min="11017" max="11017" width="12.33203125" style="94" customWidth="1"/>
    <col min="11018" max="11264" width="9.109375" style="94"/>
    <col min="11265" max="11265" width="3.5546875" style="94" customWidth="1"/>
    <col min="11266" max="11266" width="40.88671875" style="94" customWidth="1"/>
    <col min="11267" max="11267" width="5.109375" style="94" customWidth="1"/>
    <col min="11268" max="11269" width="4.33203125" style="94" customWidth="1"/>
    <col min="11270" max="11270" width="8.5546875" style="94" customWidth="1"/>
    <col min="11271" max="11271" width="6.6640625" style="94" customWidth="1"/>
    <col min="11272" max="11272" width="11.33203125" style="94" customWidth="1"/>
    <col min="11273" max="11273" width="12.33203125" style="94" customWidth="1"/>
    <col min="11274" max="11520" width="9.109375" style="94"/>
    <col min="11521" max="11521" width="3.5546875" style="94" customWidth="1"/>
    <col min="11522" max="11522" width="40.88671875" style="94" customWidth="1"/>
    <col min="11523" max="11523" width="5.109375" style="94" customWidth="1"/>
    <col min="11524" max="11525" width="4.33203125" style="94" customWidth="1"/>
    <col min="11526" max="11526" width="8.5546875" style="94" customWidth="1"/>
    <col min="11527" max="11527" width="6.6640625" style="94" customWidth="1"/>
    <col min="11528" max="11528" width="11.33203125" style="94" customWidth="1"/>
    <col min="11529" max="11529" width="12.33203125" style="94" customWidth="1"/>
    <col min="11530" max="11776" width="9.109375" style="94"/>
    <col min="11777" max="11777" width="3.5546875" style="94" customWidth="1"/>
    <col min="11778" max="11778" width="40.88671875" style="94" customWidth="1"/>
    <col min="11779" max="11779" width="5.109375" style="94" customWidth="1"/>
    <col min="11780" max="11781" width="4.33203125" style="94" customWidth="1"/>
    <col min="11782" max="11782" width="8.5546875" style="94" customWidth="1"/>
    <col min="11783" max="11783" width="6.6640625" style="94" customWidth="1"/>
    <col min="11784" max="11784" width="11.33203125" style="94" customWidth="1"/>
    <col min="11785" max="11785" width="12.33203125" style="94" customWidth="1"/>
    <col min="11786" max="12032" width="9.109375" style="94"/>
    <col min="12033" max="12033" width="3.5546875" style="94" customWidth="1"/>
    <col min="12034" max="12034" width="40.88671875" style="94" customWidth="1"/>
    <col min="12035" max="12035" width="5.109375" style="94" customWidth="1"/>
    <col min="12036" max="12037" width="4.33203125" style="94" customWidth="1"/>
    <col min="12038" max="12038" width="8.5546875" style="94" customWidth="1"/>
    <col min="12039" max="12039" width="6.6640625" style="94" customWidth="1"/>
    <col min="12040" max="12040" width="11.33203125" style="94" customWidth="1"/>
    <col min="12041" max="12041" width="12.33203125" style="94" customWidth="1"/>
    <col min="12042" max="12288" width="9.109375" style="94"/>
    <col min="12289" max="12289" width="3.5546875" style="94" customWidth="1"/>
    <col min="12290" max="12290" width="40.88671875" style="94" customWidth="1"/>
    <col min="12291" max="12291" width="5.109375" style="94" customWidth="1"/>
    <col min="12292" max="12293" width="4.33203125" style="94" customWidth="1"/>
    <col min="12294" max="12294" width="8.5546875" style="94" customWidth="1"/>
    <col min="12295" max="12295" width="6.6640625" style="94" customWidth="1"/>
    <col min="12296" max="12296" width="11.33203125" style="94" customWidth="1"/>
    <col min="12297" max="12297" width="12.33203125" style="94" customWidth="1"/>
    <col min="12298" max="12544" width="9.109375" style="94"/>
    <col min="12545" max="12545" width="3.5546875" style="94" customWidth="1"/>
    <col min="12546" max="12546" width="40.88671875" style="94" customWidth="1"/>
    <col min="12547" max="12547" width="5.109375" style="94" customWidth="1"/>
    <col min="12548" max="12549" width="4.33203125" style="94" customWidth="1"/>
    <col min="12550" max="12550" width="8.5546875" style="94" customWidth="1"/>
    <col min="12551" max="12551" width="6.6640625" style="94" customWidth="1"/>
    <col min="12552" max="12552" width="11.33203125" style="94" customWidth="1"/>
    <col min="12553" max="12553" width="12.33203125" style="94" customWidth="1"/>
    <col min="12554" max="12800" width="9.109375" style="94"/>
    <col min="12801" max="12801" width="3.5546875" style="94" customWidth="1"/>
    <col min="12802" max="12802" width="40.88671875" style="94" customWidth="1"/>
    <col min="12803" max="12803" width="5.109375" style="94" customWidth="1"/>
    <col min="12804" max="12805" width="4.33203125" style="94" customWidth="1"/>
    <col min="12806" max="12806" width="8.5546875" style="94" customWidth="1"/>
    <col min="12807" max="12807" width="6.6640625" style="94" customWidth="1"/>
    <col min="12808" max="12808" width="11.33203125" style="94" customWidth="1"/>
    <col min="12809" max="12809" width="12.33203125" style="94" customWidth="1"/>
    <col min="12810" max="13056" width="9.109375" style="94"/>
    <col min="13057" max="13057" width="3.5546875" style="94" customWidth="1"/>
    <col min="13058" max="13058" width="40.88671875" style="94" customWidth="1"/>
    <col min="13059" max="13059" width="5.109375" style="94" customWidth="1"/>
    <col min="13060" max="13061" width="4.33203125" style="94" customWidth="1"/>
    <col min="13062" max="13062" width="8.5546875" style="94" customWidth="1"/>
    <col min="13063" max="13063" width="6.6640625" style="94" customWidth="1"/>
    <col min="13064" max="13064" width="11.33203125" style="94" customWidth="1"/>
    <col min="13065" max="13065" width="12.33203125" style="94" customWidth="1"/>
    <col min="13066" max="13312" width="9.109375" style="94"/>
    <col min="13313" max="13313" width="3.5546875" style="94" customWidth="1"/>
    <col min="13314" max="13314" width="40.88671875" style="94" customWidth="1"/>
    <col min="13315" max="13315" width="5.109375" style="94" customWidth="1"/>
    <col min="13316" max="13317" width="4.33203125" style="94" customWidth="1"/>
    <col min="13318" max="13318" width="8.5546875" style="94" customWidth="1"/>
    <col min="13319" max="13319" width="6.6640625" style="94" customWidth="1"/>
    <col min="13320" max="13320" width="11.33203125" style="94" customWidth="1"/>
    <col min="13321" max="13321" width="12.33203125" style="94" customWidth="1"/>
    <col min="13322" max="13568" width="9.109375" style="94"/>
    <col min="13569" max="13569" width="3.5546875" style="94" customWidth="1"/>
    <col min="13570" max="13570" width="40.88671875" style="94" customWidth="1"/>
    <col min="13571" max="13571" width="5.109375" style="94" customWidth="1"/>
    <col min="13572" max="13573" width="4.33203125" style="94" customWidth="1"/>
    <col min="13574" max="13574" width="8.5546875" style="94" customWidth="1"/>
    <col min="13575" max="13575" width="6.6640625" style="94" customWidth="1"/>
    <col min="13576" max="13576" width="11.33203125" style="94" customWidth="1"/>
    <col min="13577" max="13577" width="12.33203125" style="94" customWidth="1"/>
    <col min="13578" max="13824" width="9.109375" style="94"/>
    <col min="13825" max="13825" width="3.5546875" style="94" customWidth="1"/>
    <col min="13826" max="13826" width="40.88671875" style="94" customWidth="1"/>
    <col min="13827" max="13827" width="5.109375" style="94" customWidth="1"/>
    <col min="13828" max="13829" width="4.33203125" style="94" customWidth="1"/>
    <col min="13830" max="13830" width="8.5546875" style="94" customWidth="1"/>
    <col min="13831" max="13831" width="6.6640625" style="94" customWidth="1"/>
    <col min="13832" max="13832" width="11.33203125" style="94" customWidth="1"/>
    <col min="13833" max="13833" width="12.33203125" style="94" customWidth="1"/>
    <col min="13834" max="14080" width="9.109375" style="94"/>
    <col min="14081" max="14081" width="3.5546875" style="94" customWidth="1"/>
    <col min="14082" max="14082" width="40.88671875" style="94" customWidth="1"/>
    <col min="14083" max="14083" width="5.109375" style="94" customWidth="1"/>
    <col min="14084" max="14085" width="4.33203125" style="94" customWidth="1"/>
    <col min="14086" max="14086" width="8.5546875" style="94" customWidth="1"/>
    <col min="14087" max="14087" width="6.6640625" style="94" customWidth="1"/>
    <col min="14088" max="14088" width="11.33203125" style="94" customWidth="1"/>
    <col min="14089" max="14089" width="12.33203125" style="94" customWidth="1"/>
    <col min="14090" max="14336" width="9.109375" style="94"/>
    <col min="14337" max="14337" width="3.5546875" style="94" customWidth="1"/>
    <col min="14338" max="14338" width="40.88671875" style="94" customWidth="1"/>
    <col min="14339" max="14339" width="5.109375" style="94" customWidth="1"/>
    <col min="14340" max="14341" width="4.33203125" style="94" customWidth="1"/>
    <col min="14342" max="14342" width="8.5546875" style="94" customWidth="1"/>
    <col min="14343" max="14343" width="6.6640625" style="94" customWidth="1"/>
    <col min="14344" max="14344" width="11.33203125" style="94" customWidth="1"/>
    <col min="14345" max="14345" width="12.33203125" style="94" customWidth="1"/>
    <col min="14346" max="14592" width="9.109375" style="94"/>
    <col min="14593" max="14593" width="3.5546875" style="94" customWidth="1"/>
    <col min="14594" max="14594" width="40.88671875" style="94" customWidth="1"/>
    <col min="14595" max="14595" width="5.109375" style="94" customWidth="1"/>
    <col min="14596" max="14597" width="4.33203125" style="94" customWidth="1"/>
    <col min="14598" max="14598" width="8.5546875" style="94" customWidth="1"/>
    <col min="14599" max="14599" width="6.6640625" style="94" customWidth="1"/>
    <col min="14600" max="14600" width="11.33203125" style="94" customWidth="1"/>
    <col min="14601" max="14601" width="12.33203125" style="94" customWidth="1"/>
    <col min="14602" max="14848" width="9.109375" style="94"/>
    <col min="14849" max="14849" width="3.5546875" style="94" customWidth="1"/>
    <col min="14850" max="14850" width="40.88671875" style="94" customWidth="1"/>
    <col min="14851" max="14851" width="5.109375" style="94" customWidth="1"/>
    <col min="14852" max="14853" width="4.33203125" style="94" customWidth="1"/>
    <col min="14854" max="14854" width="8.5546875" style="94" customWidth="1"/>
    <col min="14855" max="14855" width="6.6640625" style="94" customWidth="1"/>
    <col min="14856" max="14856" width="11.33203125" style="94" customWidth="1"/>
    <col min="14857" max="14857" width="12.33203125" style="94" customWidth="1"/>
    <col min="14858" max="15104" width="9.109375" style="94"/>
    <col min="15105" max="15105" width="3.5546875" style="94" customWidth="1"/>
    <col min="15106" max="15106" width="40.88671875" style="94" customWidth="1"/>
    <col min="15107" max="15107" width="5.109375" style="94" customWidth="1"/>
    <col min="15108" max="15109" width="4.33203125" style="94" customWidth="1"/>
    <col min="15110" max="15110" width="8.5546875" style="94" customWidth="1"/>
    <col min="15111" max="15111" width="6.6640625" style="94" customWidth="1"/>
    <col min="15112" max="15112" width="11.33203125" style="94" customWidth="1"/>
    <col min="15113" max="15113" width="12.33203125" style="94" customWidth="1"/>
    <col min="15114" max="15360" width="9.109375" style="94"/>
    <col min="15361" max="15361" width="3.5546875" style="94" customWidth="1"/>
    <col min="15362" max="15362" width="40.88671875" style="94" customWidth="1"/>
    <col min="15363" max="15363" width="5.109375" style="94" customWidth="1"/>
    <col min="15364" max="15365" width="4.33203125" style="94" customWidth="1"/>
    <col min="15366" max="15366" width="8.5546875" style="94" customWidth="1"/>
    <col min="15367" max="15367" width="6.6640625" style="94" customWidth="1"/>
    <col min="15368" max="15368" width="11.33203125" style="94" customWidth="1"/>
    <col min="15369" max="15369" width="12.33203125" style="94" customWidth="1"/>
    <col min="15370" max="15616" width="9.109375" style="94"/>
    <col min="15617" max="15617" width="3.5546875" style="94" customWidth="1"/>
    <col min="15618" max="15618" width="40.88671875" style="94" customWidth="1"/>
    <col min="15619" max="15619" width="5.109375" style="94" customWidth="1"/>
    <col min="15620" max="15621" width="4.33203125" style="94" customWidth="1"/>
    <col min="15622" max="15622" width="8.5546875" style="94" customWidth="1"/>
    <col min="15623" max="15623" width="6.6640625" style="94" customWidth="1"/>
    <col min="15624" max="15624" width="11.33203125" style="94" customWidth="1"/>
    <col min="15625" max="15625" width="12.33203125" style="94" customWidth="1"/>
    <col min="15626" max="15872" width="9.109375" style="94"/>
    <col min="15873" max="15873" width="3.5546875" style="94" customWidth="1"/>
    <col min="15874" max="15874" width="40.88671875" style="94" customWidth="1"/>
    <col min="15875" max="15875" width="5.109375" style="94" customWidth="1"/>
    <col min="15876" max="15877" width="4.33203125" style="94" customWidth="1"/>
    <col min="15878" max="15878" width="8.5546875" style="94" customWidth="1"/>
    <col min="15879" max="15879" width="6.6640625" style="94" customWidth="1"/>
    <col min="15880" max="15880" width="11.33203125" style="94" customWidth="1"/>
    <col min="15881" max="15881" width="12.33203125" style="94" customWidth="1"/>
    <col min="15882" max="16128" width="9.109375" style="94"/>
    <col min="16129" max="16129" width="3.5546875" style="94" customWidth="1"/>
    <col min="16130" max="16130" width="40.88671875" style="94" customWidth="1"/>
    <col min="16131" max="16131" width="5.109375" style="94" customWidth="1"/>
    <col min="16132" max="16133" width="4.33203125" style="94" customWidth="1"/>
    <col min="16134" max="16134" width="8.5546875" style="94" customWidth="1"/>
    <col min="16135" max="16135" width="6.6640625" style="94" customWidth="1"/>
    <col min="16136" max="16136" width="11.33203125" style="94" customWidth="1"/>
    <col min="16137" max="16137" width="12.33203125" style="94" customWidth="1"/>
    <col min="16138" max="16384" width="9.109375" style="94"/>
  </cols>
  <sheetData>
    <row r="1" spans="1:9" ht="96.75" customHeight="1" x14ac:dyDescent="0.3">
      <c r="F1" s="406" t="s">
        <v>452</v>
      </c>
      <c r="G1" s="406"/>
      <c r="H1" s="406"/>
      <c r="I1" s="406"/>
    </row>
    <row r="2" spans="1:9" s="96" customFormat="1" ht="55.2" customHeight="1" x14ac:dyDescent="0.35">
      <c r="A2" s="408" t="s">
        <v>455</v>
      </c>
      <c r="B2" s="408"/>
      <c r="C2" s="408"/>
      <c r="D2" s="408"/>
      <c r="E2" s="408"/>
      <c r="F2" s="408"/>
      <c r="G2" s="408"/>
      <c r="H2" s="409"/>
      <c r="I2" s="118"/>
    </row>
    <row r="3" spans="1:9" s="97" customFormat="1" x14ac:dyDescent="0.25">
      <c r="A3" s="88"/>
      <c r="B3" s="88"/>
      <c r="C3" s="88"/>
      <c r="D3" s="88"/>
      <c r="E3" s="119"/>
      <c r="F3" s="410" t="s">
        <v>49</v>
      </c>
      <c r="G3" s="410"/>
      <c r="H3" s="410"/>
      <c r="I3" s="119"/>
    </row>
    <row r="4" spans="1:9" s="98" customFormat="1" ht="75.75" customHeight="1" x14ac:dyDescent="0.3">
      <c r="A4" s="82" t="s">
        <v>50</v>
      </c>
      <c r="B4" s="82" t="s">
        <v>51</v>
      </c>
      <c r="C4" s="84" t="s">
        <v>84</v>
      </c>
      <c r="D4" s="84" t="s">
        <v>85</v>
      </c>
      <c r="E4" s="84" t="s">
        <v>86</v>
      </c>
      <c r="F4" s="84" t="s">
        <v>87</v>
      </c>
      <c r="G4" s="84" t="s">
        <v>132</v>
      </c>
      <c r="H4" s="82" t="s">
        <v>424</v>
      </c>
      <c r="I4" s="82" t="s">
        <v>456</v>
      </c>
    </row>
    <row r="5" spans="1:9" s="99" customFormat="1" ht="15.6" x14ac:dyDescent="0.3">
      <c r="A5" s="83">
        <v>1</v>
      </c>
      <c r="B5" s="83">
        <v>2</v>
      </c>
      <c r="C5" s="81" t="s">
        <v>88</v>
      </c>
      <c r="D5" s="81" t="s">
        <v>52</v>
      </c>
      <c r="E5" s="81" t="s">
        <v>53</v>
      </c>
      <c r="F5" s="81" t="s">
        <v>54</v>
      </c>
      <c r="G5" s="81"/>
      <c r="H5" s="83">
        <v>6</v>
      </c>
      <c r="I5" s="83"/>
    </row>
    <row r="6" spans="1:9" s="100" customFormat="1" ht="18" x14ac:dyDescent="0.3">
      <c r="A6" s="82">
        <v>1</v>
      </c>
      <c r="B6" s="86" t="s">
        <v>99</v>
      </c>
      <c r="C6" s="84" t="s">
        <v>89</v>
      </c>
      <c r="D6" s="84" t="s">
        <v>176</v>
      </c>
      <c r="E6" s="84" t="s">
        <v>177</v>
      </c>
      <c r="F6" s="84" t="s">
        <v>113</v>
      </c>
      <c r="G6" s="354">
        <f>G7+G15+G27+G29+G31+G33</f>
        <v>75.032000000000053</v>
      </c>
      <c r="H6" s="354">
        <f>H7+H15+H27+H29+H31+H33</f>
        <v>2338.0420000000004</v>
      </c>
      <c r="I6" s="354">
        <f>I7+I15+I27+I29+I31+I33</f>
        <v>2370.0420000000004</v>
      </c>
    </row>
    <row r="7" spans="1:9" s="100" customFormat="1" ht="18" x14ac:dyDescent="0.3">
      <c r="A7" s="82">
        <v>2</v>
      </c>
      <c r="B7" s="86" t="s">
        <v>178</v>
      </c>
      <c r="C7" s="84" t="s">
        <v>89</v>
      </c>
      <c r="D7" s="84" t="s">
        <v>90</v>
      </c>
      <c r="E7" s="84" t="s">
        <v>177</v>
      </c>
      <c r="F7" s="84" t="s">
        <v>113</v>
      </c>
      <c r="G7" s="327">
        <f t="shared" ref="G7:I8" si="0">G8</f>
        <v>100</v>
      </c>
      <c r="H7" s="327">
        <f t="shared" si="0"/>
        <v>700</v>
      </c>
      <c r="I7" s="327">
        <f t="shared" si="0"/>
        <v>700</v>
      </c>
    </row>
    <row r="8" spans="1:9" s="100" customFormat="1" ht="64.2" customHeight="1" x14ac:dyDescent="0.3">
      <c r="A8" s="82">
        <v>3</v>
      </c>
      <c r="B8" s="86" t="s">
        <v>46</v>
      </c>
      <c r="C8" s="84" t="s">
        <v>89</v>
      </c>
      <c r="D8" s="84" t="s">
        <v>90</v>
      </c>
      <c r="E8" s="84" t="s">
        <v>179</v>
      </c>
      <c r="F8" s="84" t="s">
        <v>113</v>
      </c>
      <c r="G8" s="323">
        <f t="shared" si="0"/>
        <v>100</v>
      </c>
      <c r="H8" s="323">
        <f t="shared" si="0"/>
        <v>700</v>
      </c>
      <c r="I8" s="323">
        <f t="shared" si="0"/>
        <v>700</v>
      </c>
    </row>
    <row r="9" spans="1:9" s="100" customFormat="1" ht="37.5" customHeight="1" x14ac:dyDescent="0.3">
      <c r="A9" s="82">
        <v>4</v>
      </c>
      <c r="B9" s="86" t="s">
        <v>91</v>
      </c>
      <c r="C9" s="84" t="s">
        <v>89</v>
      </c>
      <c r="D9" s="84" t="s">
        <v>90</v>
      </c>
      <c r="E9" s="84" t="s">
        <v>179</v>
      </c>
      <c r="F9" s="84" t="s">
        <v>113</v>
      </c>
      <c r="G9" s="323">
        <f>G10+G11+G12+G13+G14</f>
        <v>100</v>
      </c>
      <c r="H9" s="323">
        <f>H10+H11+H12+H13+H14</f>
        <v>700</v>
      </c>
      <c r="I9" s="323">
        <f>I10+I11+I12+I13+I14</f>
        <v>700</v>
      </c>
    </row>
    <row r="10" spans="1:9" s="100" customFormat="1" ht="51.75" customHeight="1" x14ac:dyDescent="0.3">
      <c r="A10" s="82">
        <v>5</v>
      </c>
      <c r="B10" s="89" t="s">
        <v>180</v>
      </c>
      <c r="C10" s="84" t="s">
        <v>89</v>
      </c>
      <c r="D10" s="84" t="s">
        <v>90</v>
      </c>
      <c r="E10" s="84" t="s">
        <v>181</v>
      </c>
      <c r="F10" s="84" t="s">
        <v>92</v>
      </c>
      <c r="G10" s="323">
        <v>77</v>
      </c>
      <c r="H10" s="323">
        <v>537</v>
      </c>
      <c r="I10" s="353">
        <v>537</v>
      </c>
    </row>
    <row r="11" spans="1:9" s="100" customFormat="1" ht="51.75" customHeight="1" x14ac:dyDescent="0.3">
      <c r="A11" s="82">
        <v>6</v>
      </c>
      <c r="B11" s="89" t="s">
        <v>180</v>
      </c>
      <c r="C11" s="84" t="s">
        <v>89</v>
      </c>
      <c r="D11" s="84" t="s">
        <v>90</v>
      </c>
      <c r="E11" s="84" t="s">
        <v>220</v>
      </c>
      <c r="F11" s="84" t="s">
        <v>92</v>
      </c>
      <c r="G11" s="323">
        <v>0</v>
      </c>
      <c r="H11" s="323">
        <v>0</v>
      </c>
      <c r="I11" s="353">
        <v>0</v>
      </c>
    </row>
    <row r="12" spans="1:9" s="100" customFormat="1" ht="45.75" customHeight="1" x14ac:dyDescent="0.3">
      <c r="A12" s="82">
        <v>7</v>
      </c>
      <c r="B12" s="89" t="s">
        <v>182</v>
      </c>
      <c r="C12" s="84" t="s">
        <v>89</v>
      </c>
      <c r="D12" s="84" t="s">
        <v>90</v>
      </c>
      <c r="E12" s="84" t="s">
        <v>183</v>
      </c>
      <c r="F12" s="84" t="s">
        <v>184</v>
      </c>
      <c r="G12" s="323">
        <v>23</v>
      </c>
      <c r="H12" s="323">
        <f>'7'!J13</f>
        <v>163</v>
      </c>
      <c r="I12" s="353">
        <v>163</v>
      </c>
    </row>
    <row r="13" spans="1:9" s="100" customFormat="1" ht="45.75" customHeight="1" x14ac:dyDescent="0.3">
      <c r="A13" s="82">
        <v>8</v>
      </c>
      <c r="B13" s="89" t="s">
        <v>182</v>
      </c>
      <c r="C13" s="84" t="s">
        <v>89</v>
      </c>
      <c r="D13" s="84" t="s">
        <v>90</v>
      </c>
      <c r="E13" s="84" t="s">
        <v>220</v>
      </c>
      <c r="F13" s="84" t="s">
        <v>184</v>
      </c>
      <c r="G13" s="323">
        <v>0</v>
      </c>
      <c r="H13" s="323">
        <v>0</v>
      </c>
      <c r="I13" s="353">
        <v>0</v>
      </c>
    </row>
    <row r="14" spans="1:9" s="100" customFormat="1" ht="60" customHeight="1" x14ac:dyDescent="0.3">
      <c r="A14" s="82">
        <v>9</v>
      </c>
      <c r="B14" s="89" t="s">
        <v>95</v>
      </c>
      <c r="C14" s="84" t="s">
        <v>89</v>
      </c>
      <c r="D14" s="84" t="s">
        <v>90</v>
      </c>
      <c r="E14" s="84" t="s">
        <v>185</v>
      </c>
      <c r="F14" s="84" t="s">
        <v>94</v>
      </c>
      <c r="G14" s="323">
        <v>0</v>
      </c>
      <c r="H14" s="323">
        <v>0</v>
      </c>
      <c r="I14" s="353">
        <f t="shared" ref="I14:I69" si="1">H14</f>
        <v>0</v>
      </c>
    </row>
    <row r="15" spans="1:9" s="100" customFormat="1" ht="37.5" customHeight="1" x14ac:dyDescent="0.3">
      <c r="A15" s="82">
        <v>10</v>
      </c>
      <c r="B15" s="89" t="s">
        <v>178</v>
      </c>
      <c r="C15" s="84" t="s">
        <v>89</v>
      </c>
      <c r="D15" s="84" t="s">
        <v>93</v>
      </c>
      <c r="E15" s="84" t="s">
        <v>177</v>
      </c>
      <c r="F15" s="84" t="s">
        <v>113</v>
      </c>
      <c r="G15" s="324">
        <f>G16</f>
        <v>-26.867999999999952</v>
      </c>
      <c r="H15" s="324">
        <f>H16</f>
        <v>1606.742</v>
      </c>
      <c r="I15" s="324">
        <f>I16</f>
        <v>1638.742</v>
      </c>
    </row>
    <row r="16" spans="1:9" s="100" customFormat="1" ht="39" customHeight="1" x14ac:dyDescent="0.3">
      <c r="A16" s="82">
        <v>11</v>
      </c>
      <c r="B16" s="86" t="s">
        <v>45</v>
      </c>
      <c r="C16" s="84" t="s">
        <v>89</v>
      </c>
      <c r="D16" s="84" t="s">
        <v>93</v>
      </c>
      <c r="E16" s="84" t="s">
        <v>177</v>
      </c>
      <c r="F16" s="84" t="s">
        <v>113</v>
      </c>
      <c r="G16" s="323">
        <f>G17+G18+G19+G20+G21+G22+G23</f>
        <v>-26.867999999999952</v>
      </c>
      <c r="H16" s="323">
        <f>H17+H18+H19+H20+H21+H22+H23</f>
        <v>1606.742</v>
      </c>
      <c r="I16" s="323">
        <f>I17+I18+I19+I20+I21+I22+I23</f>
        <v>1638.742</v>
      </c>
    </row>
    <row r="17" spans="1:9" s="100" customFormat="1" ht="42.75" customHeight="1" x14ac:dyDescent="0.3">
      <c r="A17" s="82">
        <v>12</v>
      </c>
      <c r="B17" s="89" t="s">
        <v>180</v>
      </c>
      <c r="C17" s="84" t="s">
        <v>89</v>
      </c>
      <c r="D17" s="84" t="s">
        <v>93</v>
      </c>
      <c r="E17" s="84" t="s">
        <v>186</v>
      </c>
      <c r="F17" s="84" t="s">
        <v>92</v>
      </c>
      <c r="G17" s="323">
        <v>407.52242000000001</v>
      </c>
      <c r="H17" s="323">
        <v>1028.28</v>
      </c>
      <c r="I17" s="353">
        <v>1028.28</v>
      </c>
    </row>
    <row r="18" spans="1:9" s="100" customFormat="1" ht="42.75" customHeight="1" x14ac:dyDescent="0.3">
      <c r="A18" s="82">
        <v>13</v>
      </c>
      <c r="B18" s="89" t="s">
        <v>180</v>
      </c>
      <c r="C18" s="84" t="s">
        <v>89</v>
      </c>
      <c r="D18" s="84" t="s">
        <v>93</v>
      </c>
      <c r="E18" s="84" t="s">
        <v>221</v>
      </c>
      <c r="F18" s="84" t="s">
        <v>92</v>
      </c>
      <c r="G18" s="323">
        <v>-331.24241999999998</v>
      </c>
      <c r="H18" s="323">
        <v>0</v>
      </c>
      <c r="I18" s="353">
        <v>0</v>
      </c>
    </row>
    <row r="19" spans="1:9" s="100" customFormat="1" ht="38.25" customHeight="1" x14ac:dyDescent="0.3">
      <c r="A19" s="82">
        <v>14</v>
      </c>
      <c r="B19" s="89" t="s">
        <v>182</v>
      </c>
      <c r="C19" s="84" t="s">
        <v>89</v>
      </c>
      <c r="D19" s="84" t="s">
        <v>93</v>
      </c>
      <c r="E19" s="84" t="s">
        <v>187</v>
      </c>
      <c r="F19" s="84" t="s">
        <v>184</v>
      </c>
      <c r="G19" s="323">
        <v>75.790000000000006</v>
      </c>
      <c r="H19" s="323">
        <v>293.79000000000002</v>
      </c>
      <c r="I19" s="353">
        <v>293.79000000000002</v>
      </c>
    </row>
    <row r="20" spans="1:9" s="100" customFormat="1" ht="38.25" customHeight="1" x14ac:dyDescent="0.3">
      <c r="A20" s="82">
        <v>15</v>
      </c>
      <c r="B20" s="89" t="s">
        <v>182</v>
      </c>
      <c r="C20" s="84" t="s">
        <v>89</v>
      </c>
      <c r="D20" s="84" t="s">
        <v>93</v>
      </c>
      <c r="E20" s="84" t="s">
        <v>221</v>
      </c>
      <c r="F20" s="84" t="s">
        <v>184</v>
      </c>
      <c r="G20" s="323">
        <v>-99</v>
      </c>
      <c r="H20" s="323">
        <v>0</v>
      </c>
      <c r="I20" s="353">
        <v>0</v>
      </c>
    </row>
    <row r="21" spans="1:9" s="98" customFormat="1" ht="64.5" customHeight="1" x14ac:dyDescent="0.3">
      <c r="A21" s="82">
        <v>16</v>
      </c>
      <c r="B21" s="90" t="s">
        <v>95</v>
      </c>
      <c r="C21" s="84" t="s">
        <v>89</v>
      </c>
      <c r="D21" s="84" t="s">
        <v>93</v>
      </c>
      <c r="E21" s="84" t="s">
        <v>188</v>
      </c>
      <c r="F21" s="84" t="s">
        <v>94</v>
      </c>
      <c r="G21" s="323">
        <v>72.061999999999998</v>
      </c>
      <c r="H21" s="323">
        <v>175.672</v>
      </c>
      <c r="I21" s="353">
        <v>207.672</v>
      </c>
    </row>
    <row r="22" spans="1:9" s="98" customFormat="1" ht="38.25" customHeight="1" x14ac:dyDescent="0.3">
      <c r="A22" s="82">
        <v>17</v>
      </c>
      <c r="B22" s="90" t="s">
        <v>296</v>
      </c>
      <c r="C22" s="84" t="s">
        <v>89</v>
      </c>
      <c r="D22" s="84" t="s">
        <v>93</v>
      </c>
      <c r="E22" s="84" t="s">
        <v>188</v>
      </c>
      <c r="F22" s="84" t="s">
        <v>297</v>
      </c>
      <c r="G22" s="323">
        <v>-151</v>
      </c>
      <c r="H22" s="323">
        <f>'7'!J23</f>
        <v>64</v>
      </c>
      <c r="I22" s="353">
        <v>64</v>
      </c>
    </row>
    <row r="23" spans="1:9" s="98" customFormat="1" ht="36.75" customHeight="1" x14ac:dyDescent="0.3">
      <c r="A23" s="82">
        <v>18</v>
      </c>
      <c r="B23" s="122" t="s">
        <v>96</v>
      </c>
      <c r="C23" s="84" t="s">
        <v>89</v>
      </c>
      <c r="D23" s="84" t="s">
        <v>93</v>
      </c>
      <c r="E23" s="84" t="s">
        <v>189</v>
      </c>
      <c r="F23" s="84" t="s">
        <v>116</v>
      </c>
      <c r="G23" s="323">
        <f>G24+G25+G26</f>
        <v>-1</v>
      </c>
      <c r="H23" s="323">
        <f>H24+H25+H26</f>
        <v>45</v>
      </c>
      <c r="I23" s="323">
        <f>I24+I25+I26</f>
        <v>45</v>
      </c>
    </row>
    <row r="24" spans="1:9" s="98" customFormat="1" ht="39" customHeight="1" x14ac:dyDescent="0.3">
      <c r="A24" s="82">
        <v>19</v>
      </c>
      <c r="B24" s="122" t="s">
        <v>96</v>
      </c>
      <c r="C24" s="84" t="s">
        <v>89</v>
      </c>
      <c r="D24" s="84" t="s">
        <v>93</v>
      </c>
      <c r="E24" s="84" t="s">
        <v>189</v>
      </c>
      <c r="F24" s="84" t="s">
        <v>98</v>
      </c>
      <c r="G24" s="323">
        <v>-1</v>
      </c>
      <c r="H24" s="323">
        <v>43</v>
      </c>
      <c r="I24" s="353">
        <f t="shared" si="1"/>
        <v>43</v>
      </c>
    </row>
    <row r="25" spans="1:9" s="98" customFormat="1" ht="38.25" customHeight="1" x14ac:dyDescent="0.3">
      <c r="A25" s="82">
        <v>20</v>
      </c>
      <c r="B25" s="90" t="s">
        <v>97</v>
      </c>
      <c r="C25" s="84" t="s">
        <v>89</v>
      </c>
      <c r="D25" s="84" t="s">
        <v>93</v>
      </c>
      <c r="E25" s="84" t="s">
        <v>189</v>
      </c>
      <c r="F25" s="84" t="s">
        <v>117</v>
      </c>
      <c r="G25" s="323">
        <v>0</v>
      </c>
      <c r="H25" s="323">
        <v>1</v>
      </c>
      <c r="I25" s="353">
        <f t="shared" si="1"/>
        <v>1</v>
      </c>
    </row>
    <row r="26" spans="1:9" s="98" customFormat="1" ht="36.75" customHeight="1" x14ac:dyDescent="0.3">
      <c r="A26" s="82">
        <v>21</v>
      </c>
      <c r="B26" s="90" t="s">
        <v>97</v>
      </c>
      <c r="C26" s="84" t="s">
        <v>89</v>
      </c>
      <c r="D26" s="84" t="s">
        <v>93</v>
      </c>
      <c r="E26" s="84" t="s">
        <v>189</v>
      </c>
      <c r="F26" s="84" t="s">
        <v>118</v>
      </c>
      <c r="G26" s="323">
        <v>0</v>
      </c>
      <c r="H26" s="323">
        <v>1</v>
      </c>
      <c r="I26" s="353">
        <f t="shared" si="1"/>
        <v>1</v>
      </c>
    </row>
    <row r="27" spans="1:9" s="98" customFormat="1" ht="75.75" customHeight="1" x14ac:dyDescent="0.3">
      <c r="A27" s="82">
        <v>22</v>
      </c>
      <c r="B27" s="90" t="s">
        <v>170</v>
      </c>
      <c r="C27" s="84" t="s">
        <v>89</v>
      </c>
      <c r="D27" s="84" t="s">
        <v>190</v>
      </c>
      <c r="E27" s="84" t="s">
        <v>188</v>
      </c>
      <c r="F27" s="84" t="s">
        <v>113</v>
      </c>
      <c r="G27" s="324">
        <f>G28</f>
        <v>0</v>
      </c>
      <c r="H27" s="324">
        <f>H28</f>
        <v>0.8</v>
      </c>
      <c r="I27" s="324">
        <f>I28</f>
        <v>0.8</v>
      </c>
    </row>
    <row r="28" spans="1:9" s="98" customFormat="1" ht="20.25" customHeight="1" x14ac:dyDescent="0.3">
      <c r="A28" s="82">
        <v>23</v>
      </c>
      <c r="B28" s="90" t="s">
        <v>191</v>
      </c>
      <c r="C28" s="84" t="s">
        <v>89</v>
      </c>
      <c r="D28" s="84" t="s">
        <v>190</v>
      </c>
      <c r="E28" s="84" t="s">
        <v>188</v>
      </c>
      <c r="F28" s="84" t="s">
        <v>192</v>
      </c>
      <c r="G28" s="323">
        <v>0</v>
      </c>
      <c r="H28" s="323">
        <v>0.8</v>
      </c>
      <c r="I28" s="353">
        <v>0.8</v>
      </c>
    </row>
    <row r="29" spans="1:9" s="98" customFormat="1" ht="45.75" customHeight="1" x14ac:dyDescent="0.3">
      <c r="A29" s="82">
        <v>24</v>
      </c>
      <c r="B29" s="90" t="s">
        <v>120</v>
      </c>
      <c r="C29" s="84" t="s">
        <v>89</v>
      </c>
      <c r="D29" s="84" t="s">
        <v>123</v>
      </c>
      <c r="E29" s="84" t="s">
        <v>188</v>
      </c>
      <c r="F29" s="84" t="s">
        <v>113</v>
      </c>
      <c r="G29" s="324">
        <f>G30</f>
        <v>0</v>
      </c>
      <c r="H29" s="324">
        <f>H30</f>
        <v>0</v>
      </c>
      <c r="I29" s="324">
        <f>I30</f>
        <v>0</v>
      </c>
    </row>
    <row r="30" spans="1:9" s="98" customFormat="1" ht="28.5" customHeight="1" x14ac:dyDescent="0.3">
      <c r="A30" s="82">
        <v>25</v>
      </c>
      <c r="B30" s="90" t="s">
        <v>122</v>
      </c>
      <c r="C30" s="84" t="s">
        <v>89</v>
      </c>
      <c r="D30" s="84" t="s">
        <v>123</v>
      </c>
      <c r="E30" s="84" t="s">
        <v>188</v>
      </c>
      <c r="F30" s="84" t="s">
        <v>124</v>
      </c>
      <c r="G30" s="323">
        <v>0</v>
      </c>
      <c r="H30" s="323">
        <v>0</v>
      </c>
      <c r="I30" s="353">
        <v>0</v>
      </c>
    </row>
    <row r="31" spans="1:9" s="98" customFormat="1" ht="61.5" customHeight="1" x14ac:dyDescent="0.3">
      <c r="A31" s="82">
        <v>26</v>
      </c>
      <c r="B31" s="180" t="s">
        <v>249</v>
      </c>
      <c r="C31" s="84" t="s">
        <v>89</v>
      </c>
      <c r="D31" s="84" t="s">
        <v>105</v>
      </c>
      <c r="E31" s="84" t="s">
        <v>300</v>
      </c>
      <c r="F31" s="84" t="s">
        <v>113</v>
      </c>
      <c r="G31" s="324">
        <f>G32</f>
        <v>0</v>
      </c>
      <c r="H31" s="324">
        <f>H32</f>
        <v>15</v>
      </c>
      <c r="I31" s="324">
        <f>I32</f>
        <v>15</v>
      </c>
    </row>
    <row r="32" spans="1:9" s="98" customFormat="1" ht="34.200000000000003" customHeight="1" x14ac:dyDescent="0.3">
      <c r="A32" s="82">
        <v>27</v>
      </c>
      <c r="B32" s="352" t="s">
        <v>247</v>
      </c>
      <c r="C32" s="84" t="s">
        <v>89</v>
      </c>
      <c r="D32" s="84" t="s">
        <v>105</v>
      </c>
      <c r="E32" s="84" t="s">
        <v>300</v>
      </c>
      <c r="F32" s="84" t="s">
        <v>250</v>
      </c>
      <c r="G32" s="323">
        <v>0</v>
      </c>
      <c r="H32" s="323">
        <v>15</v>
      </c>
      <c r="I32" s="353">
        <v>15</v>
      </c>
    </row>
    <row r="33" spans="1:10" s="98" customFormat="1" ht="32.4" customHeight="1" x14ac:dyDescent="0.3">
      <c r="A33" s="82">
        <v>28</v>
      </c>
      <c r="B33" s="352" t="s">
        <v>119</v>
      </c>
      <c r="C33" s="84" t="s">
        <v>89</v>
      </c>
      <c r="D33" s="84" t="s">
        <v>347</v>
      </c>
      <c r="E33" s="84" t="s">
        <v>426</v>
      </c>
      <c r="F33" s="84" t="s">
        <v>113</v>
      </c>
      <c r="G33" s="324">
        <f>G34</f>
        <v>1.9</v>
      </c>
      <c r="H33" s="324">
        <f>H34</f>
        <v>15.5</v>
      </c>
      <c r="I33" s="324">
        <f>I34</f>
        <v>15.5</v>
      </c>
    </row>
    <row r="34" spans="1:10" s="98" customFormat="1" ht="83.4" customHeight="1" x14ac:dyDescent="0.3">
      <c r="A34" s="82">
        <v>29</v>
      </c>
      <c r="B34" s="179" t="s">
        <v>425</v>
      </c>
      <c r="C34" s="84" t="s">
        <v>89</v>
      </c>
      <c r="D34" s="84" t="s">
        <v>347</v>
      </c>
      <c r="E34" s="84" t="s">
        <v>349</v>
      </c>
      <c r="F34" s="84" t="s">
        <v>94</v>
      </c>
      <c r="G34" s="323">
        <v>1.9</v>
      </c>
      <c r="H34" s="323">
        <v>15.5</v>
      </c>
      <c r="I34" s="353">
        <v>15.5</v>
      </c>
    </row>
    <row r="35" spans="1:10" s="101" customFormat="1" ht="33.6" customHeight="1" x14ac:dyDescent="0.3">
      <c r="A35" s="82">
        <v>30</v>
      </c>
      <c r="B35" s="86" t="s">
        <v>178</v>
      </c>
      <c r="C35" s="133" t="s">
        <v>90</v>
      </c>
      <c r="D35" s="133" t="s">
        <v>100</v>
      </c>
      <c r="E35" s="133" t="s">
        <v>177</v>
      </c>
      <c r="F35" s="84" t="s">
        <v>113</v>
      </c>
      <c r="G35" s="324">
        <f t="shared" ref="G35:I37" si="2">G36</f>
        <v>104.3</v>
      </c>
      <c r="H35" s="354">
        <f t="shared" si="2"/>
        <v>551.79999999999995</v>
      </c>
      <c r="I35" s="354">
        <f t="shared" si="2"/>
        <v>607.79999999999995</v>
      </c>
    </row>
    <row r="36" spans="1:10" s="101" customFormat="1" ht="25.5" customHeight="1" x14ac:dyDescent="0.3">
      <c r="A36" s="82">
        <v>31</v>
      </c>
      <c r="B36" s="86" t="s">
        <v>101</v>
      </c>
      <c r="C36" s="133" t="s">
        <v>90</v>
      </c>
      <c r="D36" s="133" t="s">
        <v>100</v>
      </c>
      <c r="E36" s="133" t="s">
        <v>177</v>
      </c>
      <c r="F36" s="84" t="s">
        <v>113</v>
      </c>
      <c r="G36" s="323">
        <f t="shared" si="2"/>
        <v>104.3</v>
      </c>
      <c r="H36" s="328">
        <f t="shared" si="2"/>
        <v>551.79999999999995</v>
      </c>
      <c r="I36" s="353">
        <f t="shared" si="2"/>
        <v>607.79999999999995</v>
      </c>
    </row>
    <row r="37" spans="1:10" s="101" customFormat="1" ht="42.75" customHeight="1" x14ac:dyDescent="0.3">
      <c r="A37" s="82">
        <v>32</v>
      </c>
      <c r="B37" s="86" t="s">
        <v>60</v>
      </c>
      <c r="C37" s="133" t="s">
        <v>90</v>
      </c>
      <c r="D37" s="133" t="s">
        <v>100</v>
      </c>
      <c r="E37" s="133" t="s">
        <v>193</v>
      </c>
      <c r="F37" s="84" t="s">
        <v>113</v>
      </c>
      <c r="G37" s="323">
        <f t="shared" si="2"/>
        <v>104.3</v>
      </c>
      <c r="H37" s="323">
        <f t="shared" si="2"/>
        <v>551.79999999999995</v>
      </c>
      <c r="I37" s="353">
        <f t="shared" si="2"/>
        <v>607.79999999999995</v>
      </c>
    </row>
    <row r="38" spans="1:10" s="101" customFormat="1" ht="100.2" customHeight="1" x14ac:dyDescent="0.35">
      <c r="A38" s="82">
        <v>33</v>
      </c>
      <c r="B38" s="63" t="s">
        <v>341</v>
      </c>
      <c r="C38" s="133" t="s">
        <v>90</v>
      </c>
      <c r="D38" s="133" t="s">
        <v>100</v>
      </c>
      <c r="E38" s="133" t="s">
        <v>193</v>
      </c>
      <c r="F38" s="84" t="s">
        <v>113</v>
      </c>
      <c r="G38" s="323">
        <f>G39+G40+G41</f>
        <v>104.3</v>
      </c>
      <c r="H38" s="323">
        <f>H39+H40+H41</f>
        <v>551.79999999999995</v>
      </c>
      <c r="I38" s="353">
        <f>I39+I40+I41</f>
        <v>607.79999999999995</v>
      </c>
      <c r="J38" s="120"/>
    </row>
    <row r="39" spans="1:10" s="101" customFormat="1" ht="35.25" customHeight="1" x14ac:dyDescent="0.35">
      <c r="A39" s="82">
        <v>34</v>
      </c>
      <c r="B39" s="89" t="s">
        <v>180</v>
      </c>
      <c r="C39" s="133" t="s">
        <v>90</v>
      </c>
      <c r="D39" s="133" t="s">
        <v>100</v>
      </c>
      <c r="E39" s="133" t="s">
        <v>193</v>
      </c>
      <c r="F39" s="84" t="s">
        <v>92</v>
      </c>
      <c r="G39" s="323">
        <v>50</v>
      </c>
      <c r="H39" s="323">
        <v>360</v>
      </c>
      <c r="I39" s="353">
        <v>360</v>
      </c>
      <c r="J39" s="120"/>
    </row>
    <row r="40" spans="1:10" s="101" customFormat="1" ht="34.5" customHeight="1" x14ac:dyDescent="0.35">
      <c r="A40" s="82">
        <v>35</v>
      </c>
      <c r="B40" s="89" t="s">
        <v>182</v>
      </c>
      <c r="C40" s="133" t="s">
        <v>90</v>
      </c>
      <c r="D40" s="133" t="s">
        <v>100</v>
      </c>
      <c r="E40" s="133" t="s">
        <v>193</v>
      </c>
      <c r="F40" s="84" t="s">
        <v>184</v>
      </c>
      <c r="G40" s="323">
        <v>14</v>
      </c>
      <c r="H40" s="323">
        <v>108</v>
      </c>
      <c r="I40" s="353">
        <v>108</v>
      </c>
      <c r="J40" s="120"/>
    </row>
    <row r="41" spans="1:10" s="101" customFormat="1" ht="60.75" customHeight="1" x14ac:dyDescent="0.35">
      <c r="A41" s="82">
        <v>36</v>
      </c>
      <c r="B41" s="86" t="s">
        <v>95</v>
      </c>
      <c r="C41" s="133" t="s">
        <v>90</v>
      </c>
      <c r="D41" s="133" t="s">
        <v>100</v>
      </c>
      <c r="E41" s="133" t="s">
        <v>193</v>
      </c>
      <c r="F41" s="84" t="s">
        <v>94</v>
      </c>
      <c r="G41" s="323">
        <v>40.299999999999997</v>
      </c>
      <c r="H41" s="323">
        <v>83.8</v>
      </c>
      <c r="I41" s="353">
        <v>139.80000000000001</v>
      </c>
      <c r="J41" s="120"/>
    </row>
    <row r="42" spans="1:10" s="101" customFormat="1" ht="60.75" customHeight="1" x14ac:dyDescent="0.35">
      <c r="A42" s="82">
        <v>37</v>
      </c>
      <c r="B42" s="86" t="s">
        <v>126</v>
      </c>
      <c r="C42" s="133" t="s">
        <v>100</v>
      </c>
      <c r="D42" s="133" t="s">
        <v>176</v>
      </c>
      <c r="E42" s="133" t="s">
        <v>177</v>
      </c>
      <c r="F42" s="84" t="s">
        <v>113</v>
      </c>
      <c r="G42" s="354">
        <f>G43</f>
        <v>-31</v>
      </c>
      <c r="H42" s="354">
        <f>H43</f>
        <v>100.5</v>
      </c>
      <c r="I42" s="354">
        <f>I43</f>
        <v>100.5</v>
      </c>
      <c r="J42" s="120"/>
    </row>
    <row r="43" spans="1:10" s="101" customFormat="1" ht="40.5" customHeight="1" x14ac:dyDescent="0.3">
      <c r="A43" s="82">
        <v>38</v>
      </c>
      <c r="B43" s="86" t="s">
        <v>194</v>
      </c>
      <c r="C43" s="133" t="s">
        <v>100</v>
      </c>
      <c r="D43" s="133" t="s">
        <v>176</v>
      </c>
      <c r="E43" s="133" t="s">
        <v>195</v>
      </c>
      <c r="F43" s="84" t="s">
        <v>113</v>
      </c>
      <c r="G43" s="353">
        <f>G44+G46</f>
        <v>-31</v>
      </c>
      <c r="H43" s="353">
        <f>H44+H46</f>
        <v>100.5</v>
      </c>
      <c r="I43" s="353">
        <f>I44+I46</f>
        <v>100.5</v>
      </c>
    </row>
    <row r="44" spans="1:10" s="101" customFormat="1" ht="77.400000000000006" customHeight="1" x14ac:dyDescent="0.3">
      <c r="A44" s="82">
        <v>39</v>
      </c>
      <c r="B44" s="86" t="s">
        <v>432</v>
      </c>
      <c r="C44" s="133" t="s">
        <v>100</v>
      </c>
      <c r="D44" s="133" t="s">
        <v>125</v>
      </c>
      <c r="E44" s="133" t="s">
        <v>427</v>
      </c>
      <c r="F44" s="84" t="s">
        <v>113</v>
      </c>
      <c r="G44" s="324">
        <f>G45</f>
        <v>0</v>
      </c>
      <c r="H44" s="324">
        <f>H45</f>
        <v>0.5</v>
      </c>
      <c r="I44" s="324">
        <f>I45</f>
        <v>0.5</v>
      </c>
    </row>
    <row r="45" spans="1:10" s="101" customFormat="1" ht="61.5" customHeight="1" x14ac:dyDescent="0.3">
      <c r="A45" s="82">
        <v>40</v>
      </c>
      <c r="B45" s="86" t="s">
        <v>95</v>
      </c>
      <c r="C45" s="133" t="s">
        <v>100</v>
      </c>
      <c r="D45" s="133" t="s">
        <v>125</v>
      </c>
      <c r="E45" s="133" t="s">
        <v>360</v>
      </c>
      <c r="F45" s="84" t="s">
        <v>94</v>
      </c>
      <c r="G45" s="323">
        <v>0</v>
      </c>
      <c r="H45" s="323">
        <v>0.5</v>
      </c>
      <c r="I45" s="353">
        <f t="shared" ref="I45" si="3">H45</f>
        <v>0.5</v>
      </c>
    </row>
    <row r="46" spans="1:10" s="101" customFormat="1" ht="40.5" customHeight="1" x14ac:dyDescent="0.3">
      <c r="A46" s="82">
        <v>41</v>
      </c>
      <c r="B46" s="86" t="s">
        <v>196</v>
      </c>
      <c r="C46" s="133" t="s">
        <v>100</v>
      </c>
      <c r="D46" s="133" t="s">
        <v>102</v>
      </c>
      <c r="E46" s="133" t="s">
        <v>197</v>
      </c>
      <c r="F46" s="84" t="s">
        <v>113</v>
      </c>
      <c r="G46" s="324">
        <f>G47+G48</f>
        <v>-31</v>
      </c>
      <c r="H46" s="324">
        <f>H47+H48</f>
        <v>100</v>
      </c>
      <c r="I46" s="324">
        <f>I47+I48</f>
        <v>100</v>
      </c>
    </row>
    <row r="47" spans="1:10" s="101" customFormat="1" ht="61.5" customHeight="1" x14ac:dyDescent="0.3">
      <c r="A47" s="82">
        <v>42</v>
      </c>
      <c r="B47" s="86" t="s">
        <v>95</v>
      </c>
      <c r="C47" s="133" t="s">
        <v>100</v>
      </c>
      <c r="D47" s="133" t="s">
        <v>102</v>
      </c>
      <c r="E47" s="133" t="s">
        <v>198</v>
      </c>
      <c r="F47" s="84" t="s">
        <v>94</v>
      </c>
      <c r="G47" s="323">
        <v>4</v>
      </c>
      <c r="H47" s="323">
        <v>5</v>
      </c>
      <c r="I47" s="353">
        <f t="shared" ref="I47" si="4">H47</f>
        <v>5</v>
      </c>
    </row>
    <row r="48" spans="1:10" s="101" customFormat="1" ht="34.950000000000003" customHeight="1" x14ac:dyDescent="0.3">
      <c r="A48" s="82">
        <v>43</v>
      </c>
      <c r="B48" s="86" t="s">
        <v>296</v>
      </c>
      <c r="C48" s="133" t="s">
        <v>100</v>
      </c>
      <c r="D48" s="133" t="s">
        <v>102</v>
      </c>
      <c r="E48" s="133" t="s">
        <v>198</v>
      </c>
      <c r="F48" s="84" t="s">
        <v>297</v>
      </c>
      <c r="G48" s="323">
        <v>-35</v>
      </c>
      <c r="H48" s="323">
        <v>95</v>
      </c>
      <c r="I48" s="353">
        <v>95</v>
      </c>
    </row>
    <row r="49" spans="1:9" s="101" customFormat="1" ht="60" customHeight="1" x14ac:dyDescent="0.3">
      <c r="A49" s="82">
        <v>44</v>
      </c>
      <c r="B49" s="86" t="s">
        <v>126</v>
      </c>
      <c r="C49" s="133" t="s">
        <v>93</v>
      </c>
      <c r="D49" s="133" t="s">
        <v>125</v>
      </c>
      <c r="E49" s="133" t="s">
        <v>177</v>
      </c>
      <c r="F49" s="84" t="s">
        <v>113</v>
      </c>
      <c r="G49" s="324">
        <f t="shared" ref="G49:I50" si="5">G50</f>
        <v>88.08</v>
      </c>
      <c r="H49" s="324">
        <f t="shared" si="5"/>
        <v>1223.79</v>
      </c>
      <c r="I49" s="354">
        <f t="shared" si="5"/>
        <v>1274.44</v>
      </c>
    </row>
    <row r="50" spans="1:9" s="100" customFormat="1" ht="40.5" customHeight="1" x14ac:dyDescent="0.3">
      <c r="A50" s="82">
        <v>45</v>
      </c>
      <c r="B50" s="86" t="s">
        <v>194</v>
      </c>
      <c r="C50" s="133" t="s">
        <v>93</v>
      </c>
      <c r="D50" s="133" t="s">
        <v>125</v>
      </c>
      <c r="E50" s="133" t="s">
        <v>195</v>
      </c>
      <c r="F50" s="84" t="s">
        <v>113</v>
      </c>
      <c r="G50" s="323">
        <f t="shared" si="5"/>
        <v>88.08</v>
      </c>
      <c r="H50" s="323">
        <f t="shared" si="5"/>
        <v>1223.79</v>
      </c>
      <c r="I50" s="353">
        <f t="shared" si="5"/>
        <v>1274.44</v>
      </c>
    </row>
    <row r="51" spans="1:9" s="98" customFormat="1" ht="42" customHeight="1" x14ac:dyDescent="0.3">
      <c r="A51" s="82">
        <v>46</v>
      </c>
      <c r="B51" s="86" t="s">
        <v>199</v>
      </c>
      <c r="C51" s="133" t="s">
        <v>93</v>
      </c>
      <c r="D51" s="133" t="s">
        <v>125</v>
      </c>
      <c r="E51" s="133" t="s">
        <v>200</v>
      </c>
      <c r="F51" s="84" t="s">
        <v>113</v>
      </c>
      <c r="G51" s="323">
        <f>G52+G53</f>
        <v>88.08</v>
      </c>
      <c r="H51" s="323">
        <f>H52+H53</f>
        <v>1223.79</v>
      </c>
      <c r="I51" s="353">
        <f>I52+I53</f>
        <v>1274.44</v>
      </c>
    </row>
    <row r="52" spans="1:9" s="102" customFormat="1" ht="57" customHeight="1" x14ac:dyDescent="0.35">
      <c r="A52" s="82">
        <v>47</v>
      </c>
      <c r="B52" s="86" t="s">
        <v>95</v>
      </c>
      <c r="C52" s="133" t="s">
        <v>93</v>
      </c>
      <c r="D52" s="133" t="s">
        <v>125</v>
      </c>
      <c r="E52" s="133" t="s">
        <v>201</v>
      </c>
      <c r="F52" s="84" t="s">
        <v>94</v>
      </c>
      <c r="G52" s="323">
        <v>53.08</v>
      </c>
      <c r="H52" s="323">
        <v>1066.79</v>
      </c>
      <c r="I52" s="353">
        <v>1117.44</v>
      </c>
    </row>
    <row r="53" spans="1:9" s="102" customFormat="1" ht="24.75" customHeight="1" x14ac:dyDescent="0.35">
      <c r="A53" s="82">
        <v>48</v>
      </c>
      <c r="B53" s="86" t="s">
        <v>296</v>
      </c>
      <c r="C53" s="133" t="s">
        <v>93</v>
      </c>
      <c r="D53" s="133" t="s">
        <v>125</v>
      </c>
      <c r="E53" s="133" t="s">
        <v>201</v>
      </c>
      <c r="F53" s="84" t="s">
        <v>297</v>
      </c>
      <c r="G53" s="323">
        <v>35</v>
      </c>
      <c r="H53" s="323">
        <v>157</v>
      </c>
      <c r="I53" s="353">
        <v>157</v>
      </c>
    </row>
    <row r="54" spans="1:9" s="102" customFormat="1" ht="100.95" customHeight="1" x14ac:dyDescent="0.35">
      <c r="A54" s="82">
        <v>49</v>
      </c>
      <c r="B54" s="86" t="s">
        <v>363</v>
      </c>
      <c r="C54" s="133" t="s">
        <v>93</v>
      </c>
      <c r="D54" s="133" t="s">
        <v>362</v>
      </c>
      <c r="E54" s="133" t="s">
        <v>177</v>
      </c>
      <c r="F54" s="84" t="s">
        <v>113</v>
      </c>
      <c r="G54" s="354">
        <f>G55+G56+G57</f>
        <v>0</v>
      </c>
      <c r="H54" s="354">
        <f>H55+H56+H57</f>
        <v>0.1</v>
      </c>
      <c r="I54" s="354">
        <f>I55+I56+I57</f>
        <v>0.1</v>
      </c>
    </row>
    <row r="55" spans="1:9" s="102" customFormat="1" ht="60.6" customHeight="1" x14ac:dyDescent="0.35">
      <c r="A55" s="82">
        <v>50</v>
      </c>
      <c r="B55" s="86" t="s">
        <v>364</v>
      </c>
      <c r="C55" s="133" t="s">
        <v>93</v>
      </c>
      <c r="D55" s="133" t="s">
        <v>362</v>
      </c>
      <c r="E55" s="133" t="s">
        <v>365</v>
      </c>
      <c r="F55" s="84" t="s">
        <v>366</v>
      </c>
      <c r="G55" s="323">
        <v>0</v>
      </c>
      <c r="H55" s="323">
        <v>0</v>
      </c>
      <c r="I55" s="353">
        <v>0</v>
      </c>
    </row>
    <row r="56" spans="1:9" s="102" customFormat="1" ht="24.75" customHeight="1" x14ac:dyDescent="0.35">
      <c r="A56" s="82">
        <v>51</v>
      </c>
      <c r="B56" s="86" t="s">
        <v>367</v>
      </c>
      <c r="C56" s="133" t="s">
        <v>93</v>
      </c>
      <c r="D56" s="133" t="s">
        <v>362</v>
      </c>
      <c r="E56" s="133" t="s">
        <v>365</v>
      </c>
      <c r="F56" s="84" t="s">
        <v>118</v>
      </c>
      <c r="G56" s="323">
        <v>0</v>
      </c>
      <c r="H56" s="323">
        <v>0</v>
      </c>
      <c r="I56" s="353">
        <v>0</v>
      </c>
    </row>
    <row r="57" spans="1:9" s="102" customFormat="1" ht="24.75" customHeight="1" x14ac:dyDescent="0.35">
      <c r="A57" s="82">
        <v>52</v>
      </c>
      <c r="B57" s="86" t="s">
        <v>191</v>
      </c>
      <c r="C57" s="133" t="s">
        <v>93</v>
      </c>
      <c r="D57" s="133" t="s">
        <v>362</v>
      </c>
      <c r="E57" s="133" t="s">
        <v>430</v>
      </c>
      <c r="F57" s="84" t="s">
        <v>192</v>
      </c>
      <c r="G57" s="323">
        <v>0</v>
      </c>
      <c r="H57" s="323">
        <v>0.1</v>
      </c>
      <c r="I57" s="353">
        <v>0.1</v>
      </c>
    </row>
    <row r="58" spans="1:9" s="101" customFormat="1" ht="66" customHeight="1" x14ac:dyDescent="0.3">
      <c r="A58" s="82">
        <v>53</v>
      </c>
      <c r="B58" s="86" t="s">
        <v>126</v>
      </c>
      <c r="C58" s="84" t="s">
        <v>103</v>
      </c>
      <c r="D58" s="84" t="s">
        <v>100</v>
      </c>
      <c r="E58" s="125" t="s">
        <v>177</v>
      </c>
      <c r="F58" s="125" t="s">
        <v>113</v>
      </c>
      <c r="G58" s="331">
        <f t="shared" ref="G58:I60" si="6">G59</f>
        <v>0</v>
      </c>
      <c r="H58" s="354">
        <f t="shared" si="6"/>
        <v>10</v>
      </c>
      <c r="I58" s="354">
        <f t="shared" si="6"/>
        <v>10</v>
      </c>
    </row>
    <row r="59" spans="1:9" s="100" customFormat="1" ht="39.75" customHeight="1" x14ac:dyDescent="0.3">
      <c r="A59" s="82">
        <v>54</v>
      </c>
      <c r="B59" s="86" t="s">
        <v>194</v>
      </c>
      <c r="C59" s="84" t="s">
        <v>103</v>
      </c>
      <c r="D59" s="84" t="s">
        <v>100</v>
      </c>
      <c r="E59" s="133" t="s">
        <v>195</v>
      </c>
      <c r="F59" s="125" t="s">
        <v>113</v>
      </c>
      <c r="G59" s="325">
        <f t="shared" si="6"/>
        <v>0</v>
      </c>
      <c r="H59" s="323">
        <f t="shared" si="6"/>
        <v>10</v>
      </c>
      <c r="I59" s="353">
        <f t="shared" si="6"/>
        <v>10</v>
      </c>
    </row>
    <row r="60" spans="1:9" s="100" customFormat="1" ht="34.950000000000003" customHeight="1" x14ac:dyDescent="0.3">
      <c r="A60" s="82">
        <v>55</v>
      </c>
      <c r="B60" s="86" t="s">
        <v>202</v>
      </c>
      <c r="C60" s="84" t="s">
        <v>103</v>
      </c>
      <c r="D60" s="84" t="s">
        <v>100</v>
      </c>
      <c r="E60" s="125" t="s">
        <v>203</v>
      </c>
      <c r="F60" s="125" t="s">
        <v>113</v>
      </c>
      <c r="G60" s="325">
        <f t="shared" si="6"/>
        <v>0</v>
      </c>
      <c r="H60" s="323">
        <f t="shared" si="6"/>
        <v>10</v>
      </c>
      <c r="I60" s="353">
        <f t="shared" si="6"/>
        <v>10</v>
      </c>
    </row>
    <row r="61" spans="1:9" s="100" customFormat="1" ht="63.75" customHeight="1" x14ac:dyDescent="0.3">
      <c r="A61" s="82">
        <v>56</v>
      </c>
      <c r="B61" s="86" t="s">
        <v>95</v>
      </c>
      <c r="C61" s="84" t="s">
        <v>103</v>
      </c>
      <c r="D61" s="84" t="s">
        <v>100</v>
      </c>
      <c r="E61" s="125" t="s">
        <v>204</v>
      </c>
      <c r="F61" s="125" t="s">
        <v>94</v>
      </c>
      <c r="G61" s="326">
        <v>0</v>
      </c>
      <c r="H61" s="329">
        <v>10</v>
      </c>
      <c r="I61" s="353">
        <v>10</v>
      </c>
    </row>
    <row r="62" spans="1:9" s="100" customFormat="1" ht="72" customHeight="1" x14ac:dyDescent="0.3">
      <c r="A62" s="82">
        <v>57</v>
      </c>
      <c r="B62" s="86" t="s">
        <v>126</v>
      </c>
      <c r="C62" s="84" t="s">
        <v>104</v>
      </c>
      <c r="D62" s="84" t="s">
        <v>89</v>
      </c>
      <c r="E62" s="125" t="s">
        <v>177</v>
      </c>
      <c r="F62" s="125" t="s">
        <v>113</v>
      </c>
      <c r="G62" s="354">
        <f t="shared" ref="G62:I64" si="7">G63</f>
        <v>0</v>
      </c>
      <c r="H62" s="354">
        <f t="shared" si="7"/>
        <v>10</v>
      </c>
      <c r="I62" s="354">
        <f t="shared" si="7"/>
        <v>10</v>
      </c>
    </row>
    <row r="63" spans="1:9" s="100" customFormat="1" ht="39" customHeight="1" x14ac:dyDescent="0.3">
      <c r="A63" s="82">
        <v>58</v>
      </c>
      <c r="B63" s="86" t="s">
        <v>205</v>
      </c>
      <c r="C63" s="84" t="s">
        <v>104</v>
      </c>
      <c r="D63" s="84" t="s">
        <v>89</v>
      </c>
      <c r="E63" s="125" t="s">
        <v>206</v>
      </c>
      <c r="F63" s="125" t="s">
        <v>113</v>
      </c>
      <c r="G63" s="353">
        <f t="shared" si="7"/>
        <v>0</v>
      </c>
      <c r="H63" s="353">
        <f t="shared" si="7"/>
        <v>10</v>
      </c>
      <c r="I63" s="353">
        <f t="shared" si="7"/>
        <v>10</v>
      </c>
    </row>
    <row r="64" spans="1:9" s="101" customFormat="1" ht="20.25" customHeight="1" x14ac:dyDescent="0.3">
      <c r="A64" s="82">
        <v>59</v>
      </c>
      <c r="B64" s="86" t="s">
        <v>207</v>
      </c>
      <c r="C64" s="84" t="s">
        <v>104</v>
      </c>
      <c r="D64" s="84" t="s">
        <v>89</v>
      </c>
      <c r="E64" s="125" t="s">
        <v>208</v>
      </c>
      <c r="F64" s="125" t="s">
        <v>113</v>
      </c>
      <c r="G64" s="353">
        <f t="shared" si="7"/>
        <v>0</v>
      </c>
      <c r="H64" s="353">
        <f t="shared" si="7"/>
        <v>10</v>
      </c>
      <c r="I64" s="353">
        <f t="shared" si="7"/>
        <v>10</v>
      </c>
    </row>
    <row r="65" spans="1:9" s="101" customFormat="1" ht="57.75" customHeight="1" x14ac:dyDescent="0.3">
      <c r="A65" s="82">
        <v>60</v>
      </c>
      <c r="B65" s="86" t="s">
        <v>95</v>
      </c>
      <c r="C65" s="84" t="s">
        <v>104</v>
      </c>
      <c r="D65" s="84" t="s">
        <v>89</v>
      </c>
      <c r="E65" s="125" t="s">
        <v>209</v>
      </c>
      <c r="F65" s="125" t="s">
        <v>94</v>
      </c>
      <c r="G65" s="325">
        <v>0</v>
      </c>
      <c r="H65" s="323">
        <v>10</v>
      </c>
      <c r="I65" s="353">
        <f t="shared" si="1"/>
        <v>10</v>
      </c>
    </row>
    <row r="66" spans="1:9" s="101" customFormat="1" ht="67.2" customHeight="1" x14ac:dyDescent="0.3">
      <c r="A66" s="82">
        <v>61</v>
      </c>
      <c r="B66" s="86" t="s">
        <v>126</v>
      </c>
      <c r="C66" s="84" t="s">
        <v>102</v>
      </c>
      <c r="D66" s="84" t="s">
        <v>89</v>
      </c>
      <c r="E66" s="125" t="s">
        <v>177</v>
      </c>
      <c r="F66" s="125" t="s">
        <v>113</v>
      </c>
      <c r="G66" s="354">
        <f t="shared" ref="G66:I68" si="8">G67</f>
        <v>4.1280000000000001</v>
      </c>
      <c r="H66" s="354">
        <f t="shared" si="8"/>
        <v>79.007999999999996</v>
      </c>
      <c r="I66" s="354">
        <f t="shared" si="8"/>
        <v>79.007999999999996</v>
      </c>
    </row>
    <row r="67" spans="1:9" s="101" customFormat="1" ht="36" x14ac:dyDescent="0.3">
      <c r="A67" s="82">
        <v>62</v>
      </c>
      <c r="B67" s="86" t="s">
        <v>205</v>
      </c>
      <c r="C67" s="84" t="s">
        <v>102</v>
      </c>
      <c r="D67" s="84" t="s">
        <v>89</v>
      </c>
      <c r="E67" s="84" t="s">
        <v>206</v>
      </c>
      <c r="F67" s="84" t="s">
        <v>113</v>
      </c>
      <c r="G67" s="353">
        <f t="shared" si="8"/>
        <v>4.1280000000000001</v>
      </c>
      <c r="H67" s="353">
        <f t="shared" si="8"/>
        <v>79.007999999999996</v>
      </c>
      <c r="I67" s="353">
        <f t="shared" si="8"/>
        <v>79.007999999999996</v>
      </c>
    </row>
    <row r="68" spans="1:9" ht="36" x14ac:dyDescent="0.25">
      <c r="A68" s="82">
        <v>63</v>
      </c>
      <c r="B68" s="86" t="s">
        <v>210</v>
      </c>
      <c r="C68" s="84" t="s">
        <v>102</v>
      </c>
      <c r="D68" s="84" t="s">
        <v>89</v>
      </c>
      <c r="E68" s="84" t="s">
        <v>211</v>
      </c>
      <c r="F68" s="84" t="s">
        <v>113</v>
      </c>
      <c r="G68" s="353">
        <f t="shared" si="8"/>
        <v>4.1280000000000001</v>
      </c>
      <c r="H68" s="353">
        <f t="shared" si="8"/>
        <v>79.007999999999996</v>
      </c>
      <c r="I68" s="353">
        <f t="shared" si="8"/>
        <v>79.007999999999996</v>
      </c>
    </row>
    <row r="69" spans="1:9" ht="58.5" customHeight="1" x14ac:dyDescent="0.25">
      <c r="A69" s="82">
        <v>64</v>
      </c>
      <c r="B69" s="86" t="s">
        <v>106</v>
      </c>
      <c r="C69" s="84" t="s">
        <v>102</v>
      </c>
      <c r="D69" s="84" t="s">
        <v>89</v>
      </c>
      <c r="E69" s="84" t="s">
        <v>212</v>
      </c>
      <c r="F69" s="84" t="s">
        <v>213</v>
      </c>
      <c r="G69" s="323">
        <v>4.1280000000000001</v>
      </c>
      <c r="H69" s="323">
        <v>79.007999999999996</v>
      </c>
      <c r="I69" s="353">
        <f t="shared" si="1"/>
        <v>79.007999999999996</v>
      </c>
    </row>
    <row r="70" spans="1:9" ht="63" customHeight="1" x14ac:dyDescent="0.25">
      <c r="A70" s="82">
        <v>65</v>
      </c>
      <c r="B70" s="86" t="s">
        <v>126</v>
      </c>
      <c r="C70" s="84" t="s">
        <v>105</v>
      </c>
      <c r="D70" s="84" t="s">
        <v>103</v>
      </c>
      <c r="E70" s="84" t="s">
        <v>177</v>
      </c>
      <c r="F70" s="84" t="s">
        <v>113</v>
      </c>
      <c r="G70" s="354">
        <f t="shared" ref="G70:I71" si="9">G71</f>
        <v>0</v>
      </c>
      <c r="H70" s="354">
        <f t="shared" si="9"/>
        <v>116</v>
      </c>
      <c r="I70" s="354">
        <f t="shared" si="9"/>
        <v>116</v>
      </c>
    </row>
    <row r="71" spans="1:9" ht="36" x14ac:dyDescent="0.25">
      <c r="A71" s="82">
        <v>66</v>
      </c>
      <c r="B71" s="86" t="s">
        <v>205</v>
      </c>
      <c r="C71" s="84" t="s">
        <v>105</v>
      </c>
      <c r="D71" s="84" t="s">
        <v>103</v>
      </c>
      <c r="E71" s="84" t="s">
        <v>214</v>
      </c>
      <c r="F71" s="84" t="s">
        <v>113</v>
      </c>
      <c r="G71" s="353">
        <f t="shared" si="9"/>
        <v>0</v>
      </c>
      <c r="H71" s="353">
        <f t="shared" si="9"/>
        <v>116</v>
      </c>
      <c r="I71" s="353">
        <f t="shared" si="9"/>
        <v>116</v>
      </c>
    </row>
    <row r="72" spans="1:9" ht="36" x14ac:dyDescent="0.25">
      <c r="A72" s="82">
        <v>67</v>
      </c>
      <c r="B72" s="86" t="s">
        <v>434</v>
      </c>
      <c r="C72" s="84" t="s">
        <v>105</v>
      </c>
      <c r="D72" s="84" t="s">
        <v>103</v>
      </c>
      <c r="E72" s="84" t="s">
        <v>216</v>
      </c>
      <c r="F72" s="84" t="s">
        <v>113</v>
      </c>
      <c r="G72" s="353">
        <f>G73+G74+G75</f>
        <v>0</v>
      </c>
      <c r="H72" s="353">
        <f>H73+H74+H75</f>
        <v>116</v>
      </c>
      <c r="I72" s="353">
        <f>I73+I74+I75</f>
        <v>116</v>
      </c>
    </row>
    <row r="73" spans="1:9" ht="54.75" customHeight="1" x14ac:dyDescent="0.25">
      <c r="A73" s="82">
        <v>68</v>
      </c>
      <c r="B73" s="86" t="s">
        <v>95</v>
      </c>
      <c r="C73" s="84" t="s">
        <v>105</v>
      </c>
      <c r="D73" s="84" t="s">
        <v>103</v>
      </c>
      <c r="E73" s="84" t="s">
        <v>217</v>
      </c>
      <c r="F73" s="84" t="s">
        <v>94</v>
      </c>
      <c r="G73" s="323">
        <v>3</v>
      </c>
      <c r="H73" s="323">
        <v>5</v>
      </c>
      <c r="I73" s="353">
        <v>5</v>
      </c>
    </row>
    <row r="74" spans="1:9" ht="21.75" customHeight="1" x14ac:dyDescent="0.25">
      <c r="A74" s="82">
        <v>69</v>
      </c>
      <c r="B74" s="86" t="s">
        <v>296</v>
      </c>
      <c r="C74" s="84" t="s">
        <v>105</v>
      </c>
      <c r="D74" s="84" t="s">
        <v>103</v>
      </c>
      <c r="E74" s="84" t="s">
        <v>217</v>
      </c>
      <c r="F74" s="84" t="s">
        <v>297</v>
      </c>
      <c r="G74" s="323">
        <v>0</v>
      </c>
      <c r="H74" s="323">
        <v>104</v>
      </c>
      <c r="I74" s="353">
        <v>104</v>
      </c>
    </row>
    <row r="75" spans="1:9" ht="36" x14ac:dyDescent="0.25">
      <c r="A75" s="82">
        <v>70</v>
      </c>
      <c r="B75" s="86" t="s">
        <v>96</v>
      </c>
      <c r="C75" s="84" t="s">
        <v>105</v>
      </c>
      <c r="D75" s="84" t="s">
        <v>103</v>
      </c>
      <c r="E75" s="84" t="s">
        <v>218</v>
      </c>
      <c r="F75" s="84" t="s">
        <v>98</v>
      </c>
      <c r="G75" s="323">
        <v>-3</v>
      </c>
      <c r="H75" s="323">
        <v>7</v>
      </c>
      <c r="I75" s="353">
        <v>7</v>
      </c>
    </row>
    <row r="76" spans="1:9" ht="18" x14ac:dyDescent="0.25">
      <c r="A76" s="82">
        <v>71</v>
      </c>
      <c r="B76" s="86" t="s">
        <v>241</v>
      </c>
      <c r="C76" s="84" t="s">
        <v>243</v>
      </c>
      <c r="D76" s="84" t="s">
        <v>243</v>
      </c>
      <c r="E76" s="84" t="s">
        <v>298</v>
      </c>
      <c r="F76" s="84" t="s">
        <v>244</v>
      </c>
      <c r="G76" s="324">
        <v>-64.2</v>
      </c>
      <c r="H76" s="324">
        <v>68</v>
      </c>
      <c r="I76" s="354">
        <v>141</v>
      </c>
    </row>
    <row r="77" spans="1:9" ht="26.25" customHeight="1" x14ac:dyDescent="0.25">
      <c r="A77" s="82"/>
      <c r="B77" s="407" t="s">
        <v>37</v>
      </c>
      <c r="C77" s="407"/>
      <c r="D77" s="407"/>
      <c r="E77" s="407"/>
      <c r="F77" s="407"/>
      <c r="G77" s="323">
        <f>G6+G35+G42+G49+G54+G58+G62+G66+G70+G76</f>
        <v>176.34000000000003</v>
      </c>
      <c r="H77" s="323">
        <f>H6+H35+H42+H49+H54+H58+H62+H66+H70+H76</f>
        <v>4497.2400000000007</v>
      </c>
      <c r="I77" s="323">
        <f>I6+I35+I42+I49+I54+I58+I62+I66+I70+I76</f>
        <v>4708.8900000000012</v>
      </c>
    </row>
  </sheetData>
  <mergeCells count="4">
    <mergeCell ref="A2:H2"/>
    <mergeCell ref="F3:H3"/>
    <mergeCell ref="F1:I1"/>
    <mergeCell ref="B77:F77"/>
  </mergeCells>
  <printOptions gridLines="1"/>
  <pageMargins left="1.3385826771653544" right="0.35433070866141736" top="0.19685039370078741" bottom="0.19685039370078741" header="0.31496062992125984" footer="0.11811023622047245"/>
  <pageSetup paperSize="9" scale="52" fitToWidth="0" fitToHeight="0" orientation="portrait" r:id="rId1"/>
  <rowBreaks count="1" manualBreakCount="1">
    <brk id="3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view="pageBreakPreview" topLeftCell="A80" zoomScaleNormal="120" zoomScaleSheetLayoutView="100" workbookViewId="0">
      <selection activeCell="C1" sqref="C1:I4"/>
    </sheetView>
  </sheetViews>
  <sheetFormatPr defaultRowHeight="13.2" x14ac:dyDescent="0.25"/>
  <cols>
    <col min="1" max="1" width="7.109375" style="32" customWidth="1"/>
    <col min="2" max="2" width="53.88671875" style="33" customWidth="1"/>
    <col min="3" max="3" width="8.88671875" style="34" customWidth="1"/>
    <col min="4" max="4" width="9.33203125" style="34" customWidth="1"/>
    <col min="5" max="5" width="9.6640625" style="34" customWidth="1"/>
    <col min="6" max="6" width="13.44140625" style="34" customWidth="1"/>
    <col min="7" max="7" width="11.6640625" style="34" customWidth="1"/>
    <col min="8" max="8" width="13" style="34" customWidth="1"/>
    <col min="9" max="9" width="12.33203125" style="34" customWidth="1"/>
    <col min="10" max="256" width="9.109375" style="35"/>
    <col min="257" max="257" width="3.5546875" style="35" customWidth="1"/>
    <col min="258" max="258" width="40.88671875" style="35" customWidth="1"/>
    <col min="259" max="259" width="5.109375" style="35" customWidth="1"/>
    <col min="260" max="261" width="4.33203125" style="35" customWidth="1"/>
    <col min="262" max="262" width="8.5546875" style="35" customWidth="1"/>
    <col min="263" max="263" width="6.6640625" style="35" customWidth="1"/>
    <col min="264" max="264" width="11.33203125" style="35" customWidth="1"/>
    <col min="265" max="265" width="12.33203125" style="35" customWidth="1"/>
    <col min="266" max="512" width="9.109375" style="35"/>
    <col min="513" max="513" width="3.5546875" style="35" customWidth="1"/>
    <col min="514" max="514" width="40.88671875" style="35" customWidth="1"/>
    <col min="515" max="515" width="5.109375" style="35" customWidth="1"/>
    <col min="516" max="517" width="4.33203125" style="35" customWidth="1"/>
    <col min="518" max="518" width="8.5546875" style="35" customWidth="1"/>
    <col min="519" max="519" width="6.6640625" style="35" customWidth="1"/>
    <col min="520" max="520" width="11.33203125" style="35" customWidth="1"/>
    <col min="521" max="521" width="12.33203125" style="35" customWidth="1"/>
    <col min="522" max="768" width="9.109375" style="35"/>
    <col min="769" max="769" width="3.5546875" style="35" customWidth="1"/>
    <col min="770" max="770" width="40.88671875" style="35" customWidth="1"/>
    <col min="771" max="771" width="5.109375" style="35" customWidth="1"/>
    <col min="772" max="773" width="4.33203125" style="35" customWidth="1"/>
    <col min="774" max="774" width="8.5546875" style="35" customWidth="1"/>
    <col min="775" max="775" width="6.6640625" style="35" customWidth="1"/>
    <col min="776" max="776" width="11.33203125" style="35" customWidth="1"/>
    <col min="777" max="777" width="12.33203125" style="35" customWidth="1"/>
    <col min="778" max="1024" width="9.109375" style="35"/>
    <col min="1025" max="1025" width="3.5546875" style="35" customWidth="1"/>
    <col min="1026" max="1026" width="40.88671875" style="35" customWidth="1"/>
    <col min="1027" max="1027" width="5.109375" style="35" customWidth="1"/>
    <col min="1028" max="1029" width="4.33203125" style="35" customWidth="1"/>
    <col min="1030" max="1030" width="8.5546875" style="35" customWidth="1"/>
    <col min="1031" max="1031" width="6.6640625" style="35" customWidth="1"/>
    <col min="1032" max="1032" width="11.33203125" style="35" customWidth="1"/>
    <col min="1033" max="1033" width="12.33203125" style="35" customWidth="1"/>
    <col min="1034" max="1280" width="9.109375" style="35"/>
    <col min="1281" max="1281" width="3.5546875" style="35" customWidth="1"/>
    <col min="1282" max="1282" width="40.88671875" style="35" customWidth="1"/>
    <col min="1283" max="1283" width="5.109375" style="35" customWidth="1"/>
    <col min="1284" max="1285" width="4.33203125" style="35" customWidth="1"/>
    <col min="1286" max="1286" width="8.5546875" style="35" customWidth="1"/>
    <col min="1287" max="1287" width="6.6640625" style="35" customWidth="1"/>
    <col min="1288" max="1288" width="11.33203125" style="35" customWidth="1"/>
    <col min="1289" max="1289" width="12.33203125" style="35" customWidth="1"/>
    <col min="1290" max="1536" width="9.109375" style="35"/>
    <col min="1537" max="1537" width="3.5546875" style="35" customWidth="1"/>
    <col min="1538" max="1538" width="40.88671875" style="35" customWidth="1"/>
    <col min="1539" max="1539" width="5.109375" style="35" customWidth="1"/>
    <col min="1540" max="1541" width="4.33203125" style="35" customWidth="1"/>
    <col min="1542" max="1542" width="8.5546875" style="35" customWidth="1"/>
    <col min="1543" max="1543" width="6.6640625" style="35" customWidth="1"/>
    <col min="1544" max="1544" width="11.33203125" style="35" customWidth="1"/>
    <col min="1545" max="1545" width="12.33203125" style="35" customWidth="1"/>
    <col min="1546" max="1792" width="9.109375" style="35"/>
    <col min="1793" max="1793" width="3.5546875" style="35" customWidth="1"/>
    <col min="1794" max="1794" width="40.88671875" style="35" customWidth="1"/>
    <col min="1795" max="1795" width="5.109375" style="35" customWidth="1"/>
    <col min="1796" max="1797" width="4.33203125" style="35" customWidth="1"/>
    <col min="1798" max="1798" width="8.5546875" style="35" customWidth="1"/>
    <col min="1799" max="1799" width="6.6640625" style="35" customWidth="1"/>
    <col min="1800" max="1800" width="11.33203125" style="35" customWidth="1"/>
    <col min="1801" max="1801" width="12.33203125" style="35" customWidth="1"/>
    <col min="1802" max="2048" width="9.109375" style="35"/>
    <col min="2049" max="2049" width="3.5546875" style="35" customWidth="1"/>
    <col min="2050" max="2050" width="40.88671875" style="35" customWidth="1"/>
    <col min="2051" max="2051" width="5.109375" style="35" customWidth="1"/>
    <col min="2052" max="2053" width="4.33203125" style="35" customWidth="1"/>
    <col min="2054" max="2054" width="8.5546875" style="35" customWidth="1"/>
    <col min="2055" max="2055" width="6.6640625" style="35" customWidth="1"/>
    <col min="2056" max="2056" width="11.33203125" style="35" customWidth="1"/>
    <col min="2057" max="2057" width="12.33203125" style="35" customWidth="1"/>
    <col min="2058" max="2304" width="9.109375" style="35"/>
    <col min="2305" max="2305" width="3.5546875" style="35" customWidth="1"/>
    <col min="2306" max="2306" width="40.88671875" style="35" customWidth="1"/>
    <col min="2307" max="2307" width="5.109375" style="35" customWidth="1"/>
    <col min="2308" max="2309" width="4.33203125" style="35" customWidth="1"/>
    <col min="2310" max="2310" width="8.5546875" style="35" customWidth="1"/>
    <col min="2311" max="2311" width="6.6640625" style="35" customWidth="1"/>
    <col min="2312" max="2312" width="11.33203125" style="35" customWidth="1"/>
    <col min="2313" max="2313" width="12.33203125" style="35" customWidth="1"/>
    <col min="2314" max="2560" width="9.109375" style="35"/>
    <col min="2561" max="2561" width="3.5546875" style="35" customWidth="1"/>
    <col min="2562" max="2562" width="40.88671875" style="35" customWidth="1"/>
    <col min="2563" max="2563" width="5.109375" style="35" customWidth="1"/>
    <col min="2564" max="2565" width="4.33203125" style="35" customWidth="1"/>
    <col min="2566" max="2566" width="8.5546875" style="35" customWidth="1"/>
    <col min="2567" max="2567" width="6.6640625" style="35" customWidth="1"/>
    <col min="2568" max="2568" width="11.33203125" style="35" customWidth="1"/>
    <col min="2569" max="2569" width="12.33203125" style="35" customWidth="1"/>
    <col min="2570" max="2816" width="9.109375" style="35"/>
    <col min="2817" max="2817" width="3.5546875" style="35" customWidth="1"/>
    <col min="2818" max="2818" width="40.88671875" style="35" customWidth="1"/>
    <col min="2819" max="2819" width="5.109375" style="35" customWidth="1"/>
    <col min="2820" max="2821" width="4.33203125" style="35" customWidth="1"/>
    <col min="2822" max="2822" width="8.5546875" style="35" customWidth="1"/>
    <col min="2823" max="2823" width="6.6640625" style="35" customWidth="1"/>
    <col min="2824" max="2824" width="11.33203125" style="35" customWidth="1"/>
    <col min="2825" max="2825" width="12.33203125" style="35" customWidth="1"/>
    <col min="2826" max="3072" width="9.109375" style="35"/>
    <col min="3073" max="3073" width="3.5546875" style="35" customWidth="1"/>
    <col min="3074" max="3074" width="40.88671875" style="35" customWidth="1"/>
    <col min="3075" max="3075" width="5.109375" style="35" customWidth="1"/>
    <col min="3076" max="3077" width="4.33203125" style="35" customWidth="1"/>
    <col min="3078" max="3078" width="8.5546875" style="35" customWidth="1"/>
    <col min="3079" max="3079" width="6.6640625" style="35" customWidth="1"/>
    <col min="3080" max="3080" width="11.33203125" style="35" customWidth="1"/>
    <col min="3081" max="3081" width="12.33203125" style="35" customWidth="1"/>
    <col min="3082" max="3328" width="9.109375" style="35"/>
    <col min="3329" max="3329" width="3.5546875" style="35" customWidth="1"/>
    <col min="3330" max="3330" width="40.88671875" style="35" customWidth="1"/>
    <col min="3331" max="3331" width="5.109375" style="35" customWidth="1"/>
    <col min="3332" max="3333" width="4.33203125" style="35" customWidth="1"/>
    <col min="3334" max="3334" width="8.5546875" style="35" customWidth="1"/>
    <col min="3335" max="3335" width="6.6640625" style="35" customWidth="1"/>
    <col min="3336" max="3336" width="11.33203125" style="35" customWidth="1"/>
    <col min="3337" max="3337" width="12.33203125" style="35" customWidth="1"/>
    <col min="3338" max="3584" width="9.109375" style="35"/>
    <col min="3585" max="3585" width="3.5546875" style="35" customWidth="1"/>
    <col min="3586" max="3586" width="40.88671875" style="35" customWidth="1"/>
    <col min="3587" max="3587" width="5.109375" style="35" customWidth="1"/>
    <col min="3588" max="3589" width="4.33203125" style="35" customWidth="1"/>
    <col min="3590" max="3590" width="8.5546875" style="35" customWidth="1"/>
    <col min="3591" max="3591" width="6.6640625" style="35" customWidth="1"/>
    <col min="3592" max="3592" width="11.33203125" style="35" customWidth="1"/>
    <col min="3593" max="3593" width="12.33203125" style="35" customWidth="1"/>
    <col min="3594" max="3840" width="9.109375" style="35"/>
    <col min="3841" max="3841" width="3.5546875" style="35" customWidth="1"/>
    <col min="3842" max="3842" width="40.88671875" style="35" customWidth="1"/>
    <col min="3843" max="3843" width="5.109375" style="35" customWidth="1"/>
    <col min="3844" max="3845" width="4.33203125" style="35" customWidth="1"/>
    <col min="3846" max="3846" width="8.5546875" style="35" customWidth="1"/>
    <col min="3847" max="3847" width="6.6640625" style="35" customWidth="1"/>
    <col min="3848" max="3848" width="11.33203125" style="35" customWidth="1"/>
    <col min="3849" max="3849" width="12.33203125" style="35" customWidth="1"/>
    <col min="3850" max="4096" width="9.109375" style="35"/>
    <col min="4097" max="4097" width="3.5546875" style="35" customWidth="1"/>
    <col min="4098" max="4098" width="40.88671875" style="35" customWidth="1"/>
    <col min="4099" max="4099" width="5.109375" style="35" customWidth="1"/>
    <col min="4100" max="4101" width="4.33203125" style="35" customWidth="1"/>
    <col min="4102" max="4102" width="8.5546875" style="35" customWidth="1"/>
    <col min="4103" max="4103" width="6.6640625" style="35" customWidth="1"/>
    <col min="4104" max="4104" width="11.33203125" style="35" customWidth="1"/>
    <col min="4105" max="4105" width="12.33203125" style="35" customWidth="1"/>
    <col min="4106" max="4352" width="9.109375" style="35"/>
    <col min="4353" max="4353" width="3.5546875" style="35" customWidth="1"/>
    <col min="4354" max="4354" width="40.88671875" style="35" customWidth="1"/>
    <col min="4355" max="4355" width="5.109375" style="35" customWidth="1"/>
    <col min="4356" max="4357" width="4.33203125" style="35" customWidth="1"/>
    <col min="4358" max="4358" width="8.5546875" style="35" customWidth="1"/>
    <col min="4359" max="4359" width="6.6640625" style="35" customWidth="1"/>
    <col min="4360" max="4360" width="11.33203125" style="35" customWidth="1"/>
    <col min="4361" max="4361" width="12.33203125" style="35" customWidth="1"/>
    <col min="4362" max="4608" width="9.109375" style="35"/>
    <col min="4609" max="4609" width="3.5546875" style="35" customWidth="1"/>
    <col min="4610" max="4610" width="40.88671875" style="35" customWidth="1"/>
    <col min="4611" max="4611" width="5.109375" style="35" customWidth="1"/>
    <col min="4612" max="4613" width="4.33203125" style="35" customWidth="1"/>
    <col min="4614" max="4614" width="8.5546875" style="35" customWidth="1"/>
    <col min="4615" max="4615" width="6.6640625" style="35" customWidth="1"/>
    <col min="4616" max="4616" width="11.33203125" style="35" customWidth="1"/>
    <col min="4617" max="4617" width="12.33203125" style="35" customWidth="1"/>
    <col min="4618" max="4864" width="9.109375" style="35"/>
    <col min="4865" max="4865" width="3.5546875" style="35" customWidth="1"/>
    <col min="4866" max="4866" width="40.88671875" style="35" customWidth="1"/>
    <col min="4867" max="4867" width="5.109375" style="35" customWidth="1"/>
    <col min="4868" max="4869" width="4.33203125" style="35" customWidth="1"/>
    <col min="4870" max="4870" width="8.5546875" style="35" customWidth="1"/>
    <col min="4871" max="4871" width="6.6640625" style="35" customWidth="1"/>
    <col min="4872" max="4872" width="11.33203125" style="35" customWidth="1"/>
    <col min="4873" max="4873" width="12.33203125" style="35" customWidth="1"/>
    <col min="4874" max="5120" width="9.109375" style="35"/>
    <col min="5121" max="5121" width="3.5546875" style="35" customWidth="1"/>
    <col min="5122" max="5122" width="40.88671875" style="35" customWidth="1"/>
    <col min="5123" max="5123" width="5.109375" style="35" customWidth="1"/>
    <col min="5124" max="5125" width="4.33203125" style="35" customWidth="1"/>
    <col min="5126" max="5126" width="8.5546875" style="35" customWidth="1"/>
    <col min="5127" max="5127" width="6.6640625" style="35" customWidth="1"/>
    <col min="5128" max="5128" width="11.33203125" style="35" customWidth="1"/>
    <col min="5129" max="5129" width="12.33203125" style="35" customWidth="1"/>
    <col min="5130" max="5376" width="9.109375" style="35"/>
    <col min="5377" max="5377" width="3.5546875" style="35" customWidth="1"/>
    <col min="5378" max="5378" width="40.88671875" style="35" customWidth="1"/>
    <col min="5379" max="5379" width="5.109375" style="35" customWidth="1"/>
    <col min="5380" max="5381" width="4.33203125" style="35" customWidth="1"/>
    <col min="5382" max="5382" width="8.5546875" style="35" customWidth="1"/>
    <col min="5383" max="5383" width="6.6640625" style="35" customWidth="1"/>
    <col min="5384" max="5384" width="11.33203125" style="35" customWidth="1"/>
    <col min="5385" max="5385" width="12.33203125" style="35" customWidth="1"/>
    <col min="5386" max="5632" width="9.109375" style="35"/>
    <col min="5633" max="5633" width="3.5546875" style="35" customWidth="1"/>
    <col min="5634" max="5634" width="40.88671875" style="35" customWidth="1"/>
    <col min="5635" max="5635" width="5.109375" style="35" customWidth="1"/>
    <col min="5636" max="5637" width="4.33203125" style="35" customWidth="1"/>
    <col min="5638" max="5638" width="8.5546875" style="35" customWidth="1"/>
    <col min="5639" max="5639" width="6.6640625" style="35" customWidth="1"/>
    <col min="5640" max="5640" width="11.33203125" style="35" customWidth="1"/>
    <col min="5641" max="5641" width="12.33203125" style="35" customWidth="1"/>
    <col min="5642" max="5888" width="9.109375" style="35"/>
    <col min="5889" max="5889" width="3.5546875" style="35" customWidth="1"/>
    <col min="5890" max="5890" width="40.88671875" style="35" customWidth="1"/>
    <col min="5891" max="5891" width="5.109375" style="35" customWidth="1"/>
    <col min="5892" max="5893" width="4.33203125" style="35" customWidth="1"/>
    <col min="5894" max="5894" width="8.5546875" style="35" customWidth="1"/>
    <col min="5895" max="5895" width="6.6640625" style="35" customWidth="1"/>
    <col min="5896" max="5896" width="11.33203125" style="35" customWidth="1"/>
    <col min="5897" max="5897" width="12.33203125" style="35" customWidth="1"/>
    <col min="5898" max="6144" width="9.109375" style="35"/>
    <col min="6145" max="6145" width="3.5546875" style="35" customWidth="1"/>
    <col min="6146" max="6146" width="40.88671875" style="35" customWidth="1"/>
    <col min="6147" max="6147" width="5.109375" style="35" customWidth="1"/>
    <col min="6148" max="6149" width="4.33203125" style="35" customWidth="1"/>
    <col min="6150" max="6150" width="8.5546875" style="35" customWidth="1"/>
    <col min="6151" max="6151" width="6.6640625" style="35" customWidth="1"/>
    <col min="6152" max="6152" width="11.33203125" style="35" customWidth="1"/>
    <col min="6153" max="6153" width="12.33203125" style="35" customWidth="1"/>
    <col min="6154" max="6400" width="9.109375" style="35"/>
    <col min="6401" max="6401" width="3.5546875" style="35" customWidth="1"/>
    <col min="6402" max="6402" width="40.88671875" style="35" customWidth="1"/>
    <col min="6403" max="6403" width="5.109375" style="35" customWidth="1"/>
    <col min="6404" max="6405" width="4.33203125" style="35" customWidth="1"/>
    <col min="6406" max="6406" width="8.5546875" style="35" customWidth="1"/>
    <col min="6407" max="6407" width="6.6640625" style="35" customWidth="1"/>
    <col min="6408" max="6408" width="11.33203125" style="35" customWidth="1"/>
    <col min="6409" max="6409" width="12.33203125" style="35" customWidth="1"/>
    <col min="6410" max="6656" width="9.109375" style="35"/>
    <col min="6657" max="6657" width="3.5546875" style="35" customWidth="1"/>
    <col min="6658" max="6658" width="40.88671875" style="35" customWidth="1"/>
    <col min="6659" max="6659" width="5.109375" style="35" customWidth="1"/>
    <col min="6660" max="6661" width="4.33203125" style="35" customWidth="1"/>
    <col min="6662" max="6662" width="8.5546875" style="35" customWidth="1"/>
    <col min="6663" max="6663" width="6.6640625" style="35" customWidth="1"/>
    <col min="6664" max="6664" width="11.33203125" style="35" customWidth="1"/>
    <col min="6665" max="6665" width="12.33203125" style="35" customWidth="1"/>
    <col min="6666" max="6912" width="9.109375" style="35"/>
    <col min="6913" max="6913" width="3.5546875" style="35" customWidth="1"/>
    <col min="6914" max="6914" width="40.88671875" style="35" customWidth="1"/>
    <col min="6915" max="6915" width="5.109375" style="35" customWidth="1"/>
    <col min="6916" max="6917" width="4.33203125" style="35" customWidth="1"/>
    <col min="6918" max="6918" width="8.5546875" style="35" customWidth="1"/>
    <col min="6919" max="6919" width="6.6640625" style="35" customWidth="1"/>
    <col min="6920" max="6920" width="11.33203125" style="35" customWidth="1"/>
    <col min="6921" max="6921" width="12.33203125" style="35" customWidth="1"/>
    <col min="6922" max="7168" width="9.109375" style="35"/>
    <col min="7169" max="7169" width="3.5546875" style="35" customWidth="1"/>
    <col min="7170" max="7170" width="40.88671875" style="35" customWidth="1"/>
    <col min="7171" max="7171" width="5.109375" style="35" customWidth="1"/>
    <col min="7172" max="7173" width="4.33203125" style="35" customWidth="1"/>
    <col min="7174" max="7174" width="8.5546875" style="35" customWidth="1"/>
    <col min="7175" max="7175" width="6.6640625" style="35" customWidth="1"/>
    <col min="7176" max="7176" width="11.33203125" style="35" customWidth="1"/>
    <col min="7177" max="7177" width="12.33203125" style="35" customWidth="1"/>
    <col min="7178" max="7424" width="9.109375" style="35"/>
    <col min="7425" max="7425" width="3.5546875" style="35" customWidth="1"/>
    <col min="7426" max="7426" width="40.88671875" style="35" customWidth="1"/>
    <col min="7427" max="7427" width="5.109375" style="35" customWidth="1"/>
    <col min="7428" max="7429" width="4.33203125" style="35" customWidth="1"/>
    <col min="7430" max="7430" width="8.5546875" style="35" customWidth="1"/>
    <col min="7431" max="7431" width="6.6640625" style="35" customWidth="1"/>
    <col min="7432" max="7432" width="11.33203125" style="35" customWidth="1"/>
    <col min="7433" max="7433" width="12.33203125" style="35" customWidth="1"/>
    <col min="7434" max="7680" width="9.109375" style="35"/>
    <col min="7681" max="7681" width="3.5546875" style="35" customWidth="1"/>
    <col min="7682" max="7682" width="40.88671875" style="35" customWidth="1"/>
    <col min="7683" max="7683" width="5.109375" style="35" customWidth="1"/>
    <col min="7684" max="7685" width="4.33203125" style="35" customWidth="1"/>
    <col min="7686" max="7686" width="8.5546875" style="35" customWidth="1"/>
    <col min="7687" max="7687" width="6.6640625" style="35" customWidth="1"/>
    <col min="7688" max="7688" width="11.33203125" style="35" customWidth="1"/>
    <col min="7689" max="7689" width="12.33203125" style="35" customWidth="1"/>
    <col min="7690" max="7936" width="9.109375" style="35"/>
    <col min="7937" max="7937" width="3.5546875" style="35" customWidth="1"/>
    <col min="7938" max="7938" width="40.88671875" style="35" customWidth="1"/>
    <col min="7939" max="7939" width="5.109375" style="35" customWidth="1"/>
    <col min="7940" max="7941" width="4.33203125" style="35" customWidth="1"/>
    <col min="7942" max="7942" width="8.5546875" style="35" customWidth="1"/>
    <col min="7943" max="7943" width="6.6640625" style="35" customWidth="1"/>
    <col min="7944" max="7944" width="11.33203125" style="35" customWidth="1"/>
    <col min="7945" max="7945" width="12.33203125" style="35" customWidth="1"/>
    <col min="7946" max="8192" width="9.109375" style="35"/>
    <col min="8193" max="8193" width="3.5546875" style="35" customWidth="1"/>
    <col min="8194" max="8194" width="40.88671875" style="35" customWidth="1"/>
    <col min="8195" max="8195" width="5.109375" style="35" customWidth="1"/>
    <col min="8196" max="8197" width="4.33203125" style="35" customWidth="1"/>
    <col min="8198" max="8198" width="8.5546875" style="35" customWidth="1"/>
    <col min="8199" max="8199" width="6.6640625" style="35" customWidth="1"/>
    <col min="8200" max="8200" width="11.33203125" style="35" customWidth="1"/>
    <col min="8201" max="8201" width="12.33203125" style="35" customWidth="1"/>
    <col min="8202" max="8448" width="9.109375" style="35"/>
    <col min="8449" max="8449" width="3.5546875" style="35" customWidth="1"/>
    <col min="8450" max="8450" width="40.88671875" style="35" customWidth="1"/>
    <col min="8451" max="8451" width="5.109375" style="35" customWidth="1"/>
    <col min="8452" max="8453" width="4.33203125" style="35" customWidth="1"/>
    <col min="8454" max="8454" width="8.5546875" style="35" customWidth="1"/>
    <col min="8455" max="8455" width="6.6640625" style="35" customWidth="1"/>
    <col min="8456" max="8456" width="11.33203125" style="35" customWidth="1"/>
    <col min="8457" max="8457" width="12.33203125" style="35" customWidth="1"/>
    <col min="8458" max="8704" width="9.109375" style="35"/>
    <col min="8705" max="8705" width="3.5546875" style="35" customWidth="1"/>
    <col min="8706" max="8706" width="40.88671875" style="35" customWidth="1"/>
    <col min="8707" max="8707" width="5.109375" style="35" customWidth="1"/>
    <col min="8708" max="8709" width="4.33203125" style="35" customWidth="1"/>
    <col min="8710" max="8710" width="8.5546875" style="35" customWidth="1"/>
    <col min="8711" max="8711" width="6.6640625" style="35" customWidth="1"/>
    <col min="8712" max="8712" width="11.33203125" style="35" customWidth="1"/>
    <col min="8713" max="8713" width="12.33203125" style="35" customWidth="1"/>
    <col min="8714" max="8960" width="9.109375" style="35"/>
    <col min="8961" max="8961" width="3.5546875" style="35" customWidth="1"/>
    <col min="8962" max="8962" width="40.88671875" style="35" customWidth="1"/>
    <col min="8963" max="8963" width="5.109375" style="35" customWidth="1"/>
    <col min="8964" max="8965" width="4.33203125" style="35" customWidth="1"/>
    <col min="8966" max="8966" width="8.5546875" style="35" customWidth="1"/>
    <col min="8967" max="8967" width="6.6640625" style="35" customWidth="1"/>
    <col min="8968" max="8968" width="11.33203125" style="35" customWidth="1"/>
    <col min="8969" max="8969" width="12.33203125" style="35" customWidth="1"/>
    <col min="8970" max="9216" width="9.109375" style="35"/>
    <col min="9217" max="9217" width="3.5546875" style="35" customWidth="1"/>
    <col min="9218" max="9218" width="40.88671875" style="35" customWidth="1"/>
    <col min="9219" max="9219" width="5.109375" style="35" customWidth="1"/>
    <col min="9220" max="9221" width="4.33203125" style="35" customWidth="1"/>
    <col min="9222" max="9222" width="8.5546875" style="35" customWidth="1"/>
    <col min="9223" max="9223" width="6.6640625" style="35" customWidth="1"/>
    <col min="9224" max="9224" width="11.33203125" style="35" customWidth="1"/>
    <col min="9225" max="9225" width="12.33203125" style="35" customWidth="1"/>
    <col min="9226" max="9472" width="9.109375" style="35"/>
    <col min="9473" max="9473" width="3.5546875" style="35" customWidth="1"/>
    <col min="9474" max="9474" width="40.88671875" style="35" customWidth="1"/>
    <col min="9475" max="9475" width="5.109375" style="35" customWidth="1"/>
    <col min="9476" max="9477" width="4.33203125" style="35" customWidth="1"/>
    <col min="9478" max="9478" width="8.5546875" style="35" customWidth="1"/>
    <col min="9479" max="9479" width="6.6640625" style="35" customWidth="1"/>
    <col min="9480" max="9480" width="11.33203125" style="35" customWidth="1"/>
    <col min="9481" max="9481" width="12.33203125" style="35" customWidth="1"/>
    <col min="9482" max="9728" width="9.109375" style="35"/>
    <col min="9729" max="9729" width="3.5546875" style="35" customWidth="1"/>
    <col min="9730" max="9730" width="40.88671875" style="35" customWidth="1"/>
    <col min="9731" max="9731" width="5.109375" style="35" customWidth="1"/>
    <col min="9732" max="9733" width="4.33203125" style="35" customWidth="1"/>
    <col min="9734" max="9734" width="8.5546875" style="35" customWidth="1"/>
    <col min="9735" max="9735" width="6.6640625" style="35" customWidth="1"/>
    <col min="9736" max="9736" width="11.33203125" style="35" customWidth="1"/>
    <col min="9737" max="9737" width="12.33203125" style="35" customWidth="1"/>
    <col min="9738" max="9984" width="9.109375" style="35"/>
    <col min="9985" max="9985" width="3.5546875" style="35" customWidth="1"/>
    <col min="9986" max="9986" width="40.88671875" style="35" customWidth="1"/>
    <col min="9987" max="9987" width="5.109375" style="35" customWidth="1"/>
    <col min="9988" max="9989" width="4.33203125" style="35" customWidth="1"/>
    <col min="9990" max="9990" width="8.5546875" style="35" customWidth="1"/>
    <col min="9991" max="9991" width="6.6640625" style="35" customWidth="1"/>
    <col min="9992" max="9992" width="11.33203125" style="35" customWidth="1"/>
    <col min="9993" max="9993" width="12.33203125" style="35" customWidth="1"/>
    <col min="9994" max="10240" width="9.109375" style="35"/>
    <col min="10241" max="10241" width="3.5546875" style="35" customWidth="1"/>
    <col min="10242" max="10242" width="40.88671875" style="35" customWidth="1"/>
    <col min="10243" max="10243" width="5.109375" style="35" customWidth="1"/>
    <col min="10244" max="10245" width="4.33203125" style="35" customWidth="1"/>
    <col min="10246" max="10246" width="8.5546875" style="35" customWidth="1"/>
    <col min="10247" max="10247" width="6.6640625" style="35" customWidth="1"/>
    <col min="10248" max="10248" width="11.33203125" style="35" customWidth="1"/>
    <col min="10249" max="10249" width="12.33203125" style="35" customWidth="1"/>
    <col min="10250" max="10496" width="9.109375" style="35"/>
    <col min="10497" max="10497" width="3.5546875" style="35" customWidth="1"/>
    <col min="10498" max="10498" width="40.88671875" style="35" customWidth="1"/>
    <col min="10499" max="10499" width="5.109375" style="35" customWidth="1"/>
    <col min="10500" max="10501" width="4.33203125" style="35" customWidth="1"/>
    <col min="10502" max="10502" width="8.5546875" style="35" customWidth="1"/>
    <col min="10503" max="10503" width="6.6640625" style="35" customWidth="1"/>
    <col min="10504" max="10504" width="11.33203125" style="35" customWidth="1"/>
    <col min="10505" max="10505" width="12.33203125" style="35" customWidth="1"/>
    <col min="10506" max="10752" width="9.109375" style="35"/>
    <col min="10753" max="10753" width="3.5546875" style="35" customWidth="1"/>
    <col min="10754" max="10754" width="40.88671875" style="35" customWidth="1"/>
    <col min="10755" max="10755" width="5.109375" style="35" customWidth="1"/>
    <col min="10756" max="10757" width="4.33203125" style="35" customWidth="1"/>
    <col min="10758" max="10758" width="8.5546875" style="35" customWidth="1"/>
    <col min="10759" max="10759" width="6.6640625" style="35" customWidth="1"/>
    <col min="10760" max="10760" width="11.33203125" style="35" customWidth="1"/>
    <col min="10761" max="10761" width="12.33203125" style="35" customWidth="1"/>
    <col min="10762" max="11008" width="9.109375" style="35"/>
    <col min="11009" max="11009" width="3.5546875" style="35" customWidth="1"/>
    <col min="11010" max="11010" width="40.88671875" style="35" customWidth="1"/>
    <col min="11011" max="11011" width="5.109375" style="35" customWidth="1"/>
    <col min="11012" max="11013" width="4.33203125" style="35" customWidth="1"/>
    <col min="11014" max="11014" width="8.5546875" style="35" customWidth="1"/>
    <col min="11015" max="11015" width="6.6640625" style="35" customWidth="1"/>
    <col min="11016" max="11016" width="11.33203125" style="35" customWidth="1"/>
    <col min="11017" max="11017" width="12.33203125" style="35" customWidth="1"/>
    <col min="11018" max="11264" width="9.109375" style="35"/>
    <col min="11265" max="11265" width="3.5546875" style="35" customWidth="1"/>
    <col min="11266" max="11266" width="40.88671875" style="35" customWidth="1"/>
    <col min="11267" max="11267" width="5.109375" style="35" customWidth="1"/>
    <col min="11268" max="11269" width="4.33203125" style="35" customWidth="1"/>
    <col min="11270" max="11270" width="8.5546875" style="35" customWidth="1"/>
    <col min="11271" max="11271" width="6.6640625" style="35" customWidth="1"/>
    <col min="11272" max="11272" width="11.33203125" style="35" customWidth="1"/>
    <col min="11273" max="11273" width="12.33203125" style="35" customWidth="1"/>
    <col min="11274" max="11520" width="9.109375" style="35"/>
    <col min="11521" max="11521" width="3.5546875" style="35" customWidth="1"/>
    <col min="11522" max="11522" width="40.88671875" style="35" customWidth="1"/>
    <col min="11523" max="11523" width="5.109375" style="35" customWidth="1"/>
    <col min="11524" max="11525" width="4.33203125" style="35" customWidth="1"/>
    <col min="11526" max="11526" width="8.5546875" style="35" customWidth="1"/>
    <col min="11527" max="11527" width="6.6640625" style="35" customWidth="1"/>
    <col min="11528" max="11528" width="11.33203125" style="35" customWidth="1"/>
    <col min="11529" max="11529" width="12.33203125" style="35" customWidth="1"/>
    <col min="11530" max="11776" width="9.109375" style="35"/>
    <col min="11777" max="11777" width="3.5546875" style="35" customWidth="1"/>
    <col min="11778" max="11778" width="40.88671875" style="35" customWidth="1"/>
    <col min="11779" max="11779" width="5.109375" style="35" customWidth="1"/>
    <col min="11780" max="11781" width="4.33203125" style="35" customWidth="1"/>
    <col min="11782" max="11782" width="8.5546875" style="35" customWidth="1"/>
    <col min="11783" max="11783" width="6.6640625" style="35" customWidth="1"/>
    <col min="11784" max="11784" width="11.33203125" style="35" customWidth="1"/>
    <col min="11785" max="11785" width="12.33203125" style="35" customWidth="1"/>
    <col min="11786" max="12032" width="9.109375" style="35"/>
    <col min="12033" max="12033" width="3.5546875" style="35" customWidth="1"/>
    <col min="12034" max="12034" width="40.88671875" style="35" customWidth="1"/>
    <col min="12035" max="12035" width="5.109375" style="35" customWidth="1"/>
    <col min="12036" max="12037" width="4.33203125" style="35" customWidth="1"/>
    <col min="12038" max="12038" width="8.5546875" style="35" customWidth="1"/>
    <col min="12039" max="12039" width="6.6640625" style="35" customWidth="1"/>
    <col min="12040" max="12040" width="11.33203125" style="35" customWidth="1"/>
    <col min="12041" max="12041" width="12.33203125" style="35" customWidth="1"/>
    <col min="12042" max="12288" width="9.109375" style="35"/>
    <col min="12289" max="12289" width="3.5546875" style="35" customWidth="1"/>
    <col min="12290" max="12290" width="40.88671875" style="35" customWidth="1"/>
    <col min="12291" max="12291" width="5.109375" style="35" customWidth="1"/>
    <col min="12292" max="12293" width="4.33203125" style="35" customWidth="1"/>
    <col min="12294" max="12294" width="8.5546875" style="35" customWidth="1"/>
    <col min="12295" max="12295" width="6.6640625" style="35" customWidth="1"/>
    <col min="12296" max="12296" width="11.33203125" style="35" customWidth="1"/>
    <col min="12297" max="12297" width="12.33203125" style="35" customWidth="1"/>
    <col min="12298" max="12544" width="9.109375" style="35"/>
    <col min="12545" max="12545" width="3.5546875" style="35" customWidth="1"/>
    <col min="12546" max="12546" width="40.88671875" style="35" customWidth="1"/>
    <col min="12547" max="12547" width="5.109375" style="35" customWidth="1"/>
    <col min="12548" max="12549" width="4.33203125" style="35" customWidth="1"/>
    <col min="12550" max="12550" width="8.5546875" style="35" customWidth="1"/>
    <col min="12551" max="12551" width="6.6640625" style="35" customWidth="1"/>
    <col min="12552" max="12552" width="11.33203125" style="35" customWidth="1"/>
    <col min="12553" max="12553" width="12.33203125" style="35" customWidth="1"/>
    <col min="12554" max="12800" width="9.109375" style="35"/>
    <col min="12801" max="12801" width="3.5546875" style="35" customWidth="1"/>
    <col min="12802" max="12802" width="40.88671875" style="35" customWidth="1"/>
    <col min="12803" max="12803" width="5.109375" style="35" customWidth="1"/>
    <col min="12804" max="12805" width="4.33203125" style="35" customWidth="1"/>
    <col min="12806" max="12806" width="8.5546875" style="35" customWidth="1"/>
    <col min="12807" max="12807" width="6.6640625" style="35" customWidth="1"/>
    <col min="12808" max="12808" width="11.33203125" style="35" customWidth="1"/>
    <col min="12809" max="12809" width="12.33203125" style="35" customWidth="1"/>
    <col min="12810" max="13056" width="9.109375" style="35"/>
    <col min="13057" max="13057" width="3.5546875" style="35" customWidth="1"/>
    <col min="13058" max="13058" width="40.88671875" style="35" customWidth="1"/>
    <col min="13059" max="13059" width="5.109375" style="35" customWidth="1"/>
    <col min="13060" max="13061" width="4.33203125" style="35" customWidth="1"/>
    <col min="13062" max="13062" width="8.5546875" style="35" customWidth="1"/>
    <col min="13063" max="13063" width="6.6640625" style="35" customWidth="1"/>
    <col min="13064" max="13064" width="11.33203125" style="35" customWidth="1"/>
    <col min="13065" max="13065" width="12.33203125" style="35" customWidth="1"/>
    <col min="13066" max="13312" width="9.109375" style="35"/>
    <col min="13313" max="13313" width="3.5546875" style="35" customWidth="1"/>
    <col min="13314" max="13314" width="40.88671875" style="35" customWidth="1"/>
    <col min="13315" max="13315" width="5.109375" style="35" customWidth="1"/>
    <col min="13316" max="13317" width="4.33203125" style="35" customWidth="1"/>
    <col min="13318" max="13318" width="8.5546875" style="35" customWidth="1"/>
    <col min="13319" max="13319" width="6.6640625" style="35" customWidth="1"/>
    <col min="13320" max="13320" width="11.33203125" style="35" customWidth="1"/>
    <col min="13321" max="13321" width="12.33203125" style="35" customWidth="1"/>
    <col min="13322" max="13568" width="9.109375" style="35"/>
    <col min="13569" max="13569" width="3.5546875" style="35" customWidth="1"/>
    <col min="13570" max="13570" width="40.88671875" style="35" customWidth="1"/>
    <col min="13571" max="13571" width="5.109375" style="35" customWidth="1"/>
    <col min="13572" max="13573" width="4.33203125" style="35" customWidth="1"/>
    <col min="13574" max="13574" width="8.5546875" style="35" customWidth="1"/>
    <col min="13575" max="13575" width="6.6640625" style="35" customWidth="1"/>
    <col min="13576" max="13576" width="11.33203125" style="35" customWidth="1"/>
    <col min="13577" max="13577" width="12.33203125" style="35" customWidth="1"/>
    <col min="13578" max="13824" width="9.109375" style="35"/>
    <col min="13825" max="13825" width="3.5546875" style="35" customWidth="1"/>
    <col min="13826" max="13826" width="40.88671875" style="35" customWidth="1"/>
    <col min="13827" max="13827" width="5.109375" style="35" customWidth="1"/>
    <col min="13828" max="13829" width="4.33203125" style="35" customWidth="1"/>
    <col min="13830" max="13830" width="8.5546875" style="35" customWidth="1"/>
    <col min="13831" max="13831" width="6.6640625" style="35" customWidth="1"/>
    <col min="13832" max="13832" width="11.33203125" style="35" customWidth="1"/>
    <col min="13833" max="13833" width="12.33203125" style="35" customWidth="1"/>
    <col min="13834" max="14080" width="9.109375" style="35"/>
    <col min="14081" max="14081" width="3.5546875" style="35" customWidth="1"/>
    <col min="14082" max="14082" width="40.88671875" style="35" customWidth="1"/>
    <col min="14083" max="14083" width="5.109375" style="35" customWidth="1"/>
    <col min="14084" max="14085" width="4.33203125" style="35" customWidth="1"/>
    <col min="14086" max="14086" width="8.5546875" style="35" customWidth="1"/>
    <col min="14087" max="14087" width="6.6640625" style="35" customWidth="1"/>
    <col min="14088" max="14088" width="11.33203125" style="35" customWidth="1"/>
    <col min="14089" max="14089" width="12.33203125" style="35" customWidth="1"/>
    <col min="14090" max="14336" width="9.109375" style="35"/>
    <col min="14337" max="14337" width="3.5546875" style="35" customWidth="1"/>
    <col min="14338" max="14338" width="40.88671875" style="35" customWidth="1"/>
    <col min="14339" max="14339" width="5.109375" style="35" customWidth="1"/>
    <col min="14340" max="14341" width="4.33203125" style="35" customWidth="1"/>
    <col min="14342" max="14342" width="8.5546875" style="35" customWidth="1"/>
    <col min="14343" max="14343" width="6.6640625" style="35" customWidth="1"/>
    <col min="14344" max="14344" width="11.33203125" style="35" customWidth="1"/>
    <col min="14345" max="14345" width="12.33203125" style="35" customWidth="1"/>
    <col min="14346" max="14592" width="9.109375" style="35"/>
    <col min="14593" max="14593" width="3.5546875" style="35" customWidth="1"/>
    <col min="14594" max="14594" width="40.88671875" style="35" customWidth="1"/>
    <col min="14595" max="14595" width="5.109375" style="35" customWidth="1"/>
    <col min="14596" max="14597" width="4.33203125" style="35" customWidth="1"/>
    <col min="14598" max="14598" width="8.5546875" style="35" customWidth="1"/>
    <col min="14599" max="14599" width="6.6640625" style="35" customWidth="1"/>
    <col min="14600" max="14600" width="11.33203125" style="35" customWidth="1"/>
    <col min="14601" max="14601" width="12.33203125" style="35" customWidth="1"/>
    <col min="14602" max="14848" width="9.109375" style="35"/>
    <col min="14849" max="14849" width="3.5546875" style="35" customWidth="1"/>
    <col min="14850" max="14850" width="40.88671875" style="35" customWidth="1"/>
    <col min="14851" max="14851" width="5.109375" style="35" customWidth="1"/>
    <col min="14852" max="14853" width="4.33203125" style="35" customWidth="1"/>
    <col min="14854" max="14854" width="8.5546875" style="35" customWidth="1"/>
    <col min="14855" max="14855" width="6.6640625" style="35" customWidth="1"/>
    <col min="14856" max="14856" width="11.33203125" style="35" customWidth="1"/>
    <col min="14857" max="14857" width="12.33203125" style="35" customWidth="1"/>
    <col min="14858" max="15104" width="9.109375" style="35"/>
    <col min="15105" max="15105" width="3.5546875" style="35" customWidth="1"/>
    <col min="15106" max="15106" width="40.88671875" style="35" customWidth="1"/>
    <col min="15107" max="15107" width="5.109375" style="35" customWidth="1"/>
    <col min="15108" max="15109" width="4.33203125" style="35" customWidth="1"/>
    <col min="15110" max="15110" width="8.5546875" style="35" customWidth="1"/>
    <col min="15111" max="15111" width="6.6640625" style="35" customWidth="1"/>
    <col min="15112" max="15112" width="11.33203125" style="35" customWidth="1"/>
    <col min="15113" max="15113" width="12.33203125" style="35" customWidth="1"/>
    <col min="15114" max="15360" width="9.109375" style="35"/>
    <col min="15361" max="15361" width="3.5546875" style="35" customWidth="1"/>
    <col min="15362" max="15362" width="40.88671875" style="35" customWidth="1"/>
    <col min="15363" max="15363" width="5.109375" style="35" customWidth="1"/>
    <col min="15364" max="15365" width="4.33203125" style="35" customWidth="1"/>
    <col min="15366" max="15366" width="8.5546875" style="35" customWidth="1"/>
    <col min="15367" max="15367" width="6.6640625" style="35" customWidth="1"/>
    <col min="15368" max="15368" width="11.33203125" style="35" customWidth="1"/>
    <col min="15369" max="15369" width="12.33203125" style="35" customWidth="1"/>
    <col min="15370" max="15616" width="9.109375" style="35"/>
    <col min="15617" max="15617" width="3.5546875" style="35" customWidth="1"/>
    <col min="15618" max="15618" width="40.88671875" style="35" customWidth="1"/>
    <col min="15619" max="15619" width="5.109375" style="35" customWidth="1"/>
    <col min="15620" max="15621" width="4.33203125" style="35" customWidth="1"/>
    <col min="15622" max="15622" width="8.5546875" style="35" customWidth="1"/>
    <col min="15623" max="15623" width="6.6640625" style="35" customWidth="1"/>
    <col min="15624" max="15624" width="11.33203125" style="35" customWidth="1"/>
    <col min="15625" max="15625" width="12.33203125" style="35" customWidth="1"/>
    <col min="15626" max="15872" width="9.109375" style="35"/>
    <col min="15873" max="15873" width="3.5546875" style="35" customWidth="1"/>
    <col min="15874" max="15874" width="40.88671875" style="35" customWidth="1"/>
    <col min="15875" max="15875" width="5.109375" style="35" customWidth="1"/>
    <col min="15876" max="15877" width="4.33203125" style="35" customWidth="1"/>
    <col min="15878" max="15878" width="8.5546875" style="35" customWidth="1"/>
    <col min="15879" max="15879" width="6.6640625" style="35" customWidth="1"/>
    <col min="15880" max="15880" width="11.33203125" style="35" customWidth="1"/>
    <col min="15881" max="15881" width="12.33203125" style="35" customWidth="1"/>
    <col min="15882" max="16128" width="9.109375" style="35"/>
    <col min="16129" max="16129" width="3.5546875" style="35" customWidth="1"/>
    <col min="16130" max="16130" width="40.88671875" style="35" customWidth="1"/>
    <col min="16131" max="16131" width="5.109375" style="35" customWidth="1"/>
    <col min="16132" max="16133" width="4.33203125" style="35" customWidth="1"/>
    <col min="16134" max="16134" width="8.5546875" style="35" customWidth="1"/>
    <col min="16135" max="16135" width="6.6640625" style="35" customWidth="1"/>
    <col min="16136" max="16136" width="11.33203125" style="35" customWidth="1"/>
    <col min="16137" max="16137" width="12.33203125" style="35" customWidth="1"/>
    <col min="16138" max="16384" width="9.109375" style="35"/>
  </cols>
  <sheetData>
    <row r="1" spans="1:9" ht="75" customHeight="1" x14ac:dyDescent="0.25">
      <c r="A1" s="103"/>
      <c r="B1" s="104"/>
      <c r="C1" s="383" t="s">
        <v>477</v>
      </c>
      <c r="D1" s="383"/>
      <c r="E1" s="383"/>
      <c r="F1" s="383"/>
      <c r="G1" s="383"/>
      <c r="H1" s="383"/>
      <c r="I1" s="383"/>
    </row>
    <row r="2" spans="1:9" ht="13.5" customHeight="1" x14ac:dyDescent="0.25">
      <c r="A2" s="103"/>
      <c r="B2" s="104"/>
      <c r="C2" s="383"/>
      <c r="D2" s="383"/>
      <c r="E2" s="383"/>
      <c r="F2" s="383"/>
      <c r="G2" s="383"/>
      <c r="H2" s="383"/>
      <c r="I2" s="383"/>
    </row>
    <row r="3" spans="1:9" s="21" customFormat="1" ht="15.6" hidden="1" x14ac:dyDescent="0.3">
      <c r="A3" s="103"/>
      <c r="B3" s="104"/>
      <c r="C3" s="383"/>
      <c r="D3" s="383"/>
      <c r="E3" s="383"/>
      <c r="F3" s="383"/>
      <c r="G3" s="383"/>
      <c r="H3" s="383"/>
      <c r="I3" s="383"/>
    </row>
    <row r="4" spans="1:9" s="36" customFormat="1" hidden="1" x14ac:dyDescent="0.25">
      <c r="A4" s="105"/>
      <c r="B4" s="106"/>
      <c r="C4" s="383"/>
      <c r="D4" s="383"/>
      <c r="E4" s="383"/>
      <c r="F4" s="383"/>
      <c r="G4" s="383"/>
      <c r="H4" s="383"/>
      <c r="I4" s="383"/>
    </row>
    <row r="5" spans="1:9" s="36" customFormat="1" ht="21.6" customHeight="1" x14ac:dyDescent="0.25">
      <c r="A5" s="400" t="s">
        <v>457</v>
      </c>
      <c r="B5" s="411"/>
      <c r="C5" s="411"/>
      <c r="D5" s="411"/>
      <c r="E5" s="411"/>
      <c r="F5" s="411"/>
      <c r="G5" s="411"/>
      <c r="H5" s="411"/>
      <c r="I5" s="411"/>
    </row>
    <row r="6" spans="1:9" s="36" customFormat="1" ht="13.8" thickBot="1" x14ac:dyDescent="0.3">
      <c r="A6" s="105"/>
      <c r="B6" s="106"/>
      <c r="C6" s="106"/>
      <c r="D6" s="106"/>
      <c r="E6" s="106"/>
      <c r="F6" s="107"/>
      <c r="G6" s="412" t="s">
        <v>49</v>
      </c>
      <c r="H6" s="412"/>
      <c r="I6" s="412"/>
    </row>
    <row r="7" spans="1:9" s="36" customFormat="1" ht="17.25" customHeight="1" x14ac:dyDescent="0.25">
      <c r="A7" s="108" t="s">
        <v>50</v>
      </c>
      <c r="B7" s="109" t="s">
        <v>48</v>
      </c>
      <c r="C7" s="110" t="s">
        <v>108</v>
      </c>
      <c r="D7" s="110" t="s">
        <v>109</v>
      </c>
      <c r="E7" s="110" t="s">
        <v>110</v>
      </c>
      <c r="F7" s="110" t="s">
        <v>111</v>
      </c>
      <c r="G7" s="110" t="s">
        <v>112</v>
      </c>
      <c r="H7" s="131" t="s">
        <v>132</v>
      </c>
      <c r="I7" s="111" t="s">
        <v>12</v>
      </c>
    </row>
    <row r="8" spans="1:9" s="37" customFormat="1" ht="17.25" customHeight="1" x14ac:dyDescent="0.25">
      <c r="A8" s="152">
        <v>1</v>
      </c>
      <c r="B8" s="113">
        <v>2</v>
      </c>
      <c r="C8" s="114" t="s">
        <v>52</v>
      </c>
      <c r="D8" s="114" t="s">
        <v>53</v>
      </c>
      <c r="E8" s="114" t="s">
        <v>54</v>
      </c>
      <c r="F8" s="114" t="s">
        <v>55</v>
      </c>
      <c r="G8" s="114" t="s">
        <v>56</v>
      </c>
      <c r="H8" s="132" t="s">
        <v>147</v>
      </c>
      <c r="I8" s="115">
        <v>9</v>
      </c>
    </row>
    <row r="9" spans="1:9" s="38" customFormat="1" ht="20.25" customHeight="1" x14ac:dyDescent="0.25">
      <c r="A9" s="164">
        <v>1</v>
      </c>
      <c r="B9" s="153" t="str">
        <f>'7'!D7</f>
        <v>Общегосударственные вопросы</v>
      </c>
      <c r="C9" s="150" t="s">
        <v>107</v>
      </c>
      <c r="D9" s="150" t="str">
        <f>'7'!E7</f>
        <v>01</v>
      </c>
      <c r="E9" s="150" t="str">
        <f>'7'!F7</f>
        <v>00</v>
      </c>
      <c r="F9" s="150" t="str">
        <f>'7'!G7</f>
        <v>0000000000</v>
      </c>
      <c r="G9" s="154" t="str">
        <f>'7'!H7</f>
        <v>000</v>
      </c>
      <c r="H9" s="333">
        <f>H10+H18+H31+H33+H35+H37</f>
        <v>500.76200000000006</v>
      </c>
      <c r="I9" s="333">
        <f>I10+I18+I31+I33+I35+I37</f>
        <v>2744.9720000000002</v>
      </c>
    </row>
    <row r="10" spans="1:9" ht="16.5" customHeight="1" x14ac:dyDescent="0.25">
      <c r="A10" s="165">
        <v>2</v>
      </c>
      <c r="B10" s="153" t="str">
        <f>'7'!D8</f>
        <v>Непрограммные направления деятельности</v>
      </c>
      <c r="C10" s="313" t="s">
        <v>107</v>
      </c>
      <c r="D10" s="313" t="str">
        <f>'7'!E8</f>
        <v>01</v>
      </c>
      <c r="E10" s="313" t="str">
        <f>'7'!F8</f>
        <v>02</v>
      </c>
      <c r="F10" s="313" t="str">
        <f>'7'!G8</f>
        <v>0000000000</v>
      </c>
      <c r="G10" s="368" t="str">
        <f>'7'!H8</f>
        <v>000</v>
      </c>
      <c r="H10" s="335">
        <f>H11</f>
        <v>180</v>
      </c>
      <c r="I10" s="333">
        <f>I11</f>
        <v>700</v>
      </c>
    </row>
    <row r="11" spans="1:9" s="36" customFormat="1" ht="48.75" customHeight="1" x14ac:dyDescent="0.25">
      <c r="A11" s="164">
        <v>3</v>
      </c>
      <c r="B11" s="153" t="str">
        <f>'7'!D9</f>
        <v>Функционирование высшего должностного лица субъекта Российской Федерации и муниципального образования</v>
      </c>
      <c r="C11" s="150" t="s">
        <v>107</v>
      </c>
      <c r="D11" s="150" t="str">
        <f>'7'!E9</f>
        <v>01</v>
      </c>
      <c r="E11" s="150" t="str">
        <f>'7'!F9</f>
        <v>02</v>
      </c>
      <c r="F11" s="150" t="str">
        <f>'7'!G9</f>
        <v>991Г000100</v>
      </c>
      <c r="G11" s="154" t="str">
        <f>'7'!H9</f>
        <v>000</v>
      </c>
      <c r="H11" s="332">
        <f>H12</f>
        <v>180</v>
      </c>
      <c r="I11" s="334">
        <f>I12</f>
        <v>700</v>
      </c>
    </row>
    <row r="12" spans="1:9" s="37" customFormat="1" ht="30.75" customHeight="1" x14ac:dyDescent="0.25">
      <c r="A12" s="164">
        <v>4</v>
      </c>
      <c r="B12" s="153" t="str">
        <f>'7'!D10</f>
        <v>Высшее должностное лицо сельского поселения и его заместители</v>
      </c>
      <c r="C12" s="150" t="s">
        <v>107</v>
      </c>
      <c r="D12" s="150" t="str">
        <f>'7'!E10</f>
        <v>01</v>
      </c>
      <c r="E12" s="150" t="str">
        <f>'7'!F10</f>
        <v>02</v>
      </c>
      <c r="F12" s="150" t="str">
        <f>'7'!G10</f>
        <v>991Г000100</v>
      </c>
      <c r="G12" s="154" t="str">
        <f>'7'!H10</f>
        <v>120</v>
      </c>
      <c r="H12" s="334">
        <f>H13+H14+H15+H16+H17</f>
        <v>180</v>
      </c>
      <c r="I12" s="334">
        <f>I13+I14+I15+I16+I17</f>
        <v>700</v>
      </c>
    </row>
    <row r="13" spans="1:9" s="38" customFormat="1" ht="32.25" customHeight="1" x14ac:dyDescent="0.25">
      <c r="A13" s="165">
        <v>5</v>
      </c>
      <c r="B13" s="153" t="str">
        <f>'7'!D11</f>
        <v xml:space="preserve">Фонд оплаты труда государственных (муниципальных) органов </v>
      </c>
      <c r="C13" s="150" t="s">
        <v>107</v>
      </c>
      <c r="D13" s="150" t="str">
        <f>'7'!E11</f>
        <v>01</v>
      </c>
      <c r="E13" s="150" t="str">
        <f>'7'!F11</f>
        <v>02</v>
      </c>
      <c r="F13" s="150" t="str">
        <f>'7'!G11</f>
        <v>991Г000110</v>
      </c>
      <c r="G13" s="154" t="str">
        <f>'7'!H11</f>
        <v>121</v>
      </c>
      <c r="H13" s="332">
        <f>'7'!I11</f>
        <v>157</v>
      </c>
      <c r="I13" s="334">
        <f>'7'!J11</f>
        <v>537</v>
      </c>
    </row>
    <row r="14" spans="1:9" s="38" customFormat="1" ht="32.25" customHeight="1" x14ac:dyDescent="0.25">
      <c r="A14" s="164">
        <v>6</v>
      </c>
      <c r="B14" s="153" t="str">
        <f>'7'!D12</f>
        <v xml:space="preserve">Фонд оплаты труда государственных (муниципальных) органов </v>
      </c>
      <c r="C14" s="150" t="s">
        <v>107</v>
      </c>
      <c r="D14" s="150" t="str">
        <f>'7'!E12</f>
        <v>01</v>
      </c>
      <c r="E14" s="150" t="str">
        <f>'7'!F12</f>
        <v>02</v>
      </c>
      <c r="F14" s="150" t="str">
        <f>'7'!G12</f>
        <v>991Г0S8500</v>
      </c>
      <c r="G14" s="154" t="str">
        <f>'7'!H12</f>
        <v>121</v>
      </c>
      <c r="H14" s="332">
        <f>'7'!I12</f>
        <v>0</v>
      </c>
      <c r="I14" s="334">
        <f>'7'!J12</f>
        <v>0</v>
      </c>
    </row>
    <row r="15" spans="1:9" s="36" customFormat="1" ht="25.95" customHeight="1" x14ac:dyDescent="0.25">
      <c r="A15" s="164">
        <v>7</v>
      </c>
      <c r="B15" s="153" t="str">
        <f>'7'!D13</f>
        <v>Взносы по обязательному социальному страхованию</v>
      </c>
      <c r="C15" s="150" t="s">
        <v>107</v>
      </c>
      <c r="D15" s="150" t="str">
        <f>'7'!E13</f>
        <v>01</v>
      </c>
      <c r="E15" s="150" t="str">
        <f>'7'!F13</f>
        <v>02</v>
      </c>
      <c r="F15" s="150" t="str">
        <f>'7'!G13</f>
        <v>991Г000120</v>
      </c>
      <c r="G15" s="154" t="str">
        <f>'7'!H13</f>
        <v>129</v>
      </c>
      <c r="H15" s="332">
        <f>'7'!I13</f>
        <v>23</v>
      </c>
      <c r="I15" s="334">
        <f>'7'!J13</f>
        <v>163</v>
      </c>
    </row>
    <row r="16" spans="1:9" s="36" customFormat="1" ht="20.399999999999999" customHeight="1" x14ac:dyDescent="0.25">
      <c r="A16" s="165">
        <v>8</v>
      </c>
      <c r="B16" s="153" t="str">
        <f>'7'!D14</f>
        <v>Взносы по обязательному социальному страхованию</v>
      </c>
      <c r="C16" s="150" t="s">
        <v>107</v>
      </c>
      <c r="D16" s="150" t="str">
        <f>'7'!E14</f>
        <v>01</v>
      </c>
      <c r="E16" s="150" t="str">
        <f>'7'!F14</f>
        <v>02</v>
      </c>
      <c r="F16" s="150" t="str">
        <f>'7'!G14</f>
        <v>991Г0S8500</v>
      </c>
      <c r="G16" s="154" t="str">
        <f>'7'!H14</f>
        <v>129</v>
      </c>
      <c r="H16" s="332">
        <f>'7'!I14</f>
        <v>0</v>
      </c>
      <c r="I16" s="334">
        <f>'7'!J14</f>
        <v>0</v>
      </c>
    </row>
    <row r="17" spans="1:10" s="38" customFormat="1" ht="45" customHeight="1" x14ac:dyDescent="0.25">
      <c r="A17" s="164">
        <v>9</v>
      </c>
      <c r="B17" s="153" t="str">
        <f>'7'!D15</f>
        <v>Прочая закупка товаров, работ и услуг для обеспечения государственных (муниципальных) нужд</v>
      </c>
      <c r="C17" s="150" t="s">
        <v>107</v>
      </c>
      <c r="D17" s="150" t="str">
        <f>'7'!E15</f>
        <v>01</v>
      </c>
      <c r="E17" s="150" t="str">
        <f>'7'!F15</f>
        <v>02</v>
      </c>
      <c r="F17" s="150" t="str">
        <f>'7'!G15</f>
        <v>991Г000130</v>
      </c>
      <c r="G17" s="154" t="str">
        <f>'7'!H15</f>
        <v>244</v>
      </c>
      <c r="H17" s="332">
        <f>'7'!I15</f>
        <v>0</v>
      </c>
      <c r="I17" s="334">
        <f>'7'!J15</f>
        <v>0</v>
      </c>
    </row>
    <row r="18" spans="1:10" ht="20.25" customHeight="1" x14ac:dyDescent="0.25">
      <c r="A18" s="164">
        <v>10</v>
      </c>
      <c r="B18" s="153" t="str">
        <f>'7'!D16</f>
        <v>Непрограммные направления деятельности</v>
      </c>
      <c r="C18" s="313" t="s">
        <v>107</v>
      </c>
      <c r="D18" s="313" t="str">
        <f>'7'!E16</f>
        <v>01</v>
      </c>
      <c r="E18" s="313" t="str">
        <f>'7'!F16</f>
        <v>04</v>
      </c>
      <c r="F18" s="313" t="str">
        <f>'7'!G16</f>
        <v>0000000000</v>
      </c>
      <c r="G18" s="368" t="str">
        <f>'7'!H16</f>
        <v>000</v>
      </c>
      <c r="H18" s="333">
        <f>H19+H27</f>
        <v>318.86200000000008</v>
      </c>
      <c r="I18" s="333">
        <f>I19+I27</f>
        <v>2013.672</v>
      </c>
    </row>
    <row r="19" spans="1:10" s="37" customFormat="1" ht="63.75" customHeight="1" x14ac:dyDescent="0.25">
      <c r="A19" s="165">
        <v>11</v>
      </c>
      <c r="B19" s="153" t="str">
        <f>'7'!D17</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C19" s="313" t="s">
        <v>107</v>
      </c>
      <c r="D19" s="313" t="str">
        <f>'7'!E17</f>
        <v>01</v>
      </c>
      <c r="E19" s="313" t="str">
        <f>'7'!F17</f>
        <v>04</v>
      </c>
      <c r="F19" s="313" t="str">
        <f>'7'!G17</f>
        <v>0000000000</v>
      </c>
      <c r="G19" s="368" t="str">
        <f>'7'!H17</f>
        <v>000</v>
      </c>
      <c r="H19" s="333">
        <f>H20+H21+H22+H23+H24+H25+H26</f>
        <v>319.86200000000008</v>
      </c>
      <c r="I19" s="333">
        <f>I20+I21+I22+I23+I24+I25+I26</f>
        <v>1968.672</v>
      </c>
    </row>
    <row r="20" spans="1:10" ht="31.2" x14ac:dyDescent="0.25">
      <c r="A20" s="164">
        <v>12</v>
      </c>
      <c r="B20" s="153" t="str">
        <f>'7'!D18</f>
        <v xml:space="preserve">Фонд оплаты труда государственных (муниципальных) органов </v>
      </c>
      <c r="C20" s="150" t="s">
        <v>107</v>
      </c>
      <c r="D20" s="150" t="str">
        <f>'7'!E18</f>
        <v>01</v>
      </c>
      <c r="E20" s="150" t="str">
        <f>'7'!F18</f>
        <v>04</v>
      </c>
      <c r="F20" s="150" t="str">
        <f>'7'!G18</f>
        <v>992А000210</v>
      </c>
      <c r="G20" s="154" t="str">
        <f>'7'!H18</f>
        <v>121</v>
      </c>
      <c r="H20" s="332">
        <f>'7'!I18</f>
        <v>407.52242000000001</v>
      </c>
      <c r="I20" s="334">
        <f>'7'!J18</f>
        <v>1028.28</v>
      </c>
    </row>
    <row r="21" spans="1:10" ht="31.2" x14ac:dyDescent="0.25">
      <c r="A21" s="164">
        <v>13</v>
      </c>
      <c r="B21" s="153" t="str">
        <f>'7'!D19</f>
        <v xml:space="preserve">Фонд оплаты труда государственных (муниципальных) органов </v>
      </c>
      <c r="C21" s="150" t="s">
        <v>107</v>
      </c>
      <c r="D21" s="150" t="str">
        <f>'7'!E19</f>
        <v>01</v>
      </c>
      <c r="E21" s="150" t="str">
        <f>'7'!F19</f>
        <v>04</v>
      </c>
      <c r="F21" s="150" t="str">
        <f>'7'!G19</f>
        <v>992А0S8500</v>
      </c>
      <c r="G21" s="154" t="str">
        <f>'7'!H19</f>
        <v>121</v>
      </c>
      <c r="H21" s="332">
        <f>'7'!I19</f>
        <v>5.87758</v>
      </c>
      <c r="I21" s="334">
        <f>'7'!J19</f>
        <v>337.12</v>
      </c>
    </row>
    <row r="22" spans="1:10" ht="27.6" customHeight="1" x14ac:dyDescent="0.25">
      <c r="A22" s="165">
        <v>14</v>
      </c>
      <c r="B22" s="153" t="str">
        <f>'7'!D20</f>
        <v>Взносы по обязательному социальному страхованию</v>
      </c>
      <c r="C22" s="150" t="s">
        <v>107</v>
      </c>
      <c r="D22" s="150" t="str">
        <f>'7'!E20</f>
        <v>01</v>
      </c>
      <c r="E22" s="150" t="str">
        <f>'7'!F20</f>
        <v>04</v>
      </c>
      <c r="F22" s="150" t="str">
        <f>'7'!G20</f>
        <v>992А000220</v>
      </c>
      <c r="G22" s="154" t="str">
        <f>'7'!H20</f>
        <v>129</v>
      </c>
      <c r="H22" s="332">
        <f>'7'!I20</f>
        <v>75.790000000000006</v>
      </c>
      <c r="I22" s="334">
        <f>'7'!J20</f>
        <v>293.79000000000002</v>
      </c>
      <c r="J22" s="85"/>
    </row>
    <row r="23" spans="1:10" ht="21" customHeight="1" x14ac:dyDescent="0.25">
      <c r="A23" s="164">
        <v>15</v>
      </c>
      <c r="B23" s="153" t="str">
        <f>'7'!D21</f>
        <v>Взносы по обязательному социальному страхованию</v>
      </c>
      <c r="C23" s="150" t="s">
        <v>107</v>
      </c>
      <c r="D23" s="150" t="str">
        <f>'7'!E21</f>
        <v>01</v>
      </c>
      <c r="E23" s="150" t="str">
        <f>'7'!F21</f>
        <v>04</v>
      </c>
      <c r="F23" s="150" t="str">
        <f>'7'!G21</f>
        <v>992А0S8500</v>
      </c>
      <c r="G23" s="154" t="str">
        <f>'7'!H21</f>
        <v>129</v>
      </c>
      <c r="H23" s="332">
        <f>'7'!I21</f>
        <v>2.81</v>
      </c>
      <c r="I23" s="334">
        <f>'7'!J21</f>
        <v>101.81</v>
      </c>
      <c r="J23" s="85"/>
    </row>
    <row r="24" spans="1:10" ht="31.2" x14ac:dyDescent="0.25">
      <c r="A24" s="164">
        <v>16</v>
      </c>
      <c r="B24" s="153" t="str">
        <f>'7'!D22</f>
        <v>Прочая закупка товаров, работ и услуг для обеспечения государственных (муниципальных) нужд</v>
      </c>
      <c r="C24" s="150" t="s">
        <v>107</v>
      </c>
      <c r="D24" s="150" t="str">
        <f>'7'!E22</f>
        <v>01</v>
      </c>
      <c r="E24" s="150" t="str">
        <f>'7'!F22</f>
        <v>04</v>
      </c>
      <c r="F24" s="150" t="str">
        <f>'7'!G22</f>
        <v>992А000230</v>
      </c>
      <c r="G24" s="154" t="str">
        <f>'7'!H22</f>
        <v>244</v>
      </c>
      <c r="H24" s="332">
        <f>'7'!I22</f>
        <v>-21.138000000000002</v>
      </c>
      <c r="I24" s="334">
        <f>'7'!J22</f>
        <v>143.672</v>
      </c>
    </row>
    <row r="25" spans="1:10" ht="15.6" x14ac:dyDescent="0.25">
      <c r="A25" s="165" t="s">
        <v>379</v>
      </c>
      <c r="B25" s="153" t="str">
        <f>'7'!D23</f>
        <v>Закупка энергетических ресурсов</v>
      </c>
      <c r="C25" s="150" t="s">
        <v>107</v>
      </c>
      <c r="D25" s="150" t="str">
        <f>'7'!E23</f>
        <v>01</v>
      </c>
      <c r="E25" s="150" t="str">
        <f>'7'!F23</f>
        <v>04</v>
      </c>
      <c r="F25" s="150" t="str">
        <f>'7'!G23</f>
        <v>992А000230</v>
      </c>
      <c r="G25" s="154" t="str">
        <f>'7'!H23</f>
        <v>247</v>
      </c>
      <c r="H25" s="332">
        <f>'7'!I23</f>
        <v>-151</v>
      </c>
      <c r="I25" s="334">
        <f>'7'!J23</f>
        <v>64</v>
      </c>
    </row>
    <row r="26" spans="1:10" ht="42" customHeight="1" x14ac:dyDescent="0.25">
      <c r="A26" s="165" t="s">
        <v>378</v>
      </c>
      <c r="B26" s="153" t="str">
        <f>'7'!D24</f>
        <v>Обеспечение информатизации бюджетного процесса в муниципальных образованиях в Республике Алтай</v>
      </c>
      <c r="C26" s="150" t="s">
        <v>107</v>
      </c>
      <c r="D26" s="150" t="str">
        <f>'7'!E24</f>
        <v>01</v>
      </c>
      <c r="E26" s="150" t="str">
        <f>'7'!F24</f>
        <v>04</v>
      </c>
      <c r="F26" s="150" t="str">
        <f>'7'!G24</f>
        <v>992А0S9600</v>
      </c>
      <c r="G26" s="154" t="str">
        <f>'7'!H24</f>
        <v>244</v>
      </c>
      <c r="H26" s="332">
        <f>'7'!I24</f>
        <v>0</v>
      </c>
      <c r="I26" s="334">
        <f>'7'!J24</f>
        <v>0</v>
      </c>
    </row>
    <row r="27" spans="1:10" ht="31.2" x14ac:dyDescent="0.25">
      <c r="A27" s="164" t="s">
        <v>380</v>
      </c>
      <c r="B27" s="153" t="str">
        <f>'7'!D25</f>
        <v>Уплата налога на имущество организаций и земельного налога</v>
      </c>
      <c r="C27" s="313" t="s">
        <v>107</v>
      </c>
      <c r="D27" s="313" t="str">
        <f>'7'!E25</f>
        <v>01</v>
      </c>
      <c r="E27" s="313" t="str">
        <f>'7'!F25</f>
        <v>04</v>
      </c>
      <c r="F27" s="313" t="str">
        <f>'7'!G25</f>
        <v>992А000240</v>
      </c>
      <c r="G27" s="368" t="str">
        <f>'7'!H25</f>
        <v>850</v>
      </c>
      <c r="H27" s="333">
        <f>H28+H29+H30</f>
        <v>-1</v>
      </c>
      <c r="I27" s="333">
        <f>I28+I29+I30</f>
        <v>45</v>
      </c>
    </row>
    <row r="28" spans="1:10" ht="31.2" x14ac:dyDescent="0.25">
      <c r="A28" s="164" t="s">
        <v>381</v>
      </c>
      <c r="B28" s="153" t="str">
        <f>'7'!D26</f>
        <v>Уплата налога на имущество организаций и земельного налога</v>
      </c>
      <c r="C28" s="150" t="s">
        <v>107</v>
      </c>
      <c r="D28" s="150" t="str">
        <f>'7'!E26</f>
        <v>01</v>
      </c>
      <c r="E28" s="150" t="str">
        <f>'7'!F26</f>
        <v>04</v>
      </c>
      <c r="F28" s="150" t="str">
        <f>'7'!G26</f>
        <v>992А000240</v>
      </c>
      <c r="G28" s="154" t="str">
        <f>'7'!H26</f>
        <v>851</v>
      </c>
      <c r="H28" s="332">
        <f>'7'!I26</f>
        <v>-1</v>
      </c>
      <c r="I28" s="334">
        <f>'7'!J26</f>
        <v>43</v>
      </c>
    </row>
    <row r="29" spans="1:10" ht="24.75" customHeight="1" x14ac:dyDescent="0.25">
      <c r="A29" s="165" t="s">
        <v>382</v>
      </c>
      <c r="B29" s="153" t="str">
        <f>'7'!D27</f>
        <v>Уплата прочих налогов, сборов и иных платежей</v>
      </c>
      <c r="C29" s="150" t="s">
        <v>107</v>
      </c>
      <c r="D29" s="150" t="str">
        <f>'7'!E27</f>
        <v>01</v>
      </c>
      <c r="E29" s="150" t="str">
        <f>'7'!F27</f>
        <v>04</v>
      </c>
      <c r="F29" s="150" t="str">
        <f>'7'!G27</f>
        <v>992А000240</v>
      </c>
      <c r="G29" s="154" t="str">
        <f>'7'!H27</f>
        <v>852</v>
      </c>
      <c r="H29" s="332">
        <f>'7'!I27</f>
        <v>0</v>
      </c>
      <c r="I29" s="334">
        <f>'7'!J27</f>
        <v>1</v>
      </c>
    </row>
    <row r="30" spans="1:10" ht="22.5" customHeight="1" x14ac:dyDescent="0.25">
      <c r="A30" s="164" t="s">
        <v>383</v>
      </c>
      <c r="B30" s="153" t="str">
        <f>'7'!D28</f>
        <v>Уплата прочих налогов, сборов и иных платежей</v>
      </c>
      <c r="C30" s="150" t="s">
        <v>107</v>
      </c>
      <c r="D30" s="150" t="str">
        <f>'7'!E28</f>
        <v>01</v>
      </c>
      <c r="E30" s="150" t="str">
        <f>'7'!F28</f>
        <v>04</v>
      </c>
      <c r="F30" s="150" t="str">
        <f>'7'!G28</f>
        <v>992А000240</v>
      </c>
      <c r="G30" s="154" t="str">
        <f>'7'!H28</f>
        <v>853</v>
      </c>
      <c r="H30" s="332">
        <f>'7'!I28</f>
        <v>0</v>
      </c>
      <c r="I30" s="334">
        <f>'7'!J28</f>
        <v>1</v>
      </c>
    </row>
    <row r="31" spans="1:10" ht="46.8" x14ac:dyDescent="0.25">
      <c r="A31" s="164" t="s">
        <v>384</v>
      </c>
      <c r="B31" s="153" t="str">
        <f>'7'!D29</f>
        <v>Обеспечение деятельности финансовых, налоговых и таможенных органов финансового (финансово-бюджетного) надзора</v>
      </c>
      <c r="C31" s="313" t="s">
        <v>107</v>
      </c>
      <c r="D31" s="313" t="str">
        <f>'7'!E29</f>
        <v>01</v>
      </c>
      <c r="E31" s="313" t="str">
        <f>'7'!F29</f>
        <v>06</v>
      </c>
      <c r="F31" s="313" t="str">
        <f>'7'!G29</f>
        <v>992А000230</v>
      </c>
      <c r="G31" s="368" t="str">
        <f>'7'!H29</f>
        <v>000</v>
      </c>
      <c r="H31" s="335">
        <f>'7'!I29</f>
        <v>0</v>
      </c>
      <c r="I31" s="333">
        <f>'7'!J29</f>
        <v>0.8</v>
      </c>
    </row>
    <row r="32" spans="1:10" ht="18" customHeight="1" x14ac:dyDescent="0.25">
      <c r="A32" s="165" t="s">
        <v>385</v>
      </c>
      <c r="B32" s="153" t="str">
        <f>'7'!D30</f>
        <v>Иные межбюджетные трансферты</v>
      </c>
      <c r="C32" s="150" t="s">
        <v>107</v>
      </c>
      <c r="D32" s="150" t="str">
        <f>'7'!E30</f>
        <v>01</v>
      </c>
      <c r="E32" s="150" t="str">
        <f>'7'!F30</f>
        <v>06</v>
      </c>
      <c r="F32" s="150" t="str">
        <f>'7'!G30</f>
        <v>992А000230</v>
      </c>
      <c r="G32" s="154" t="str">
        <f>'7'!H30</f>
        <v>540</v>
      </c>
      <c r="H32" s="332">
        <f>'7'!I30</f>
        <v>0</v>
      </c>
      <c r="I32" s="334">
        <f>'7'!J30</f>
        <v>0.8</v>
      </c>
    </row>
    <row r="33" spans="1:9" ht="21.75" customHeight="1" x14ac:dyDescent="0.25">
      <c r="A33" s="164" t="s">
        <v>386</v>
      </c>
      <c r="B33" s="153" t="str">
        <f>'7'!D31</f>
        <v>Обеспечение проведения выборов и референдумов</v>
      </c>
      <c r="C33" s="313" t="s">
        <v>107</v>
      </c>
      <c r="D33" s="313" t="str">
        <f>'7'!E31</f>
        <v>01</v>
      </c>
      <c r="E33" s="313" t="str">
        <f>'7'!F31</f>
        <v>07</v>
      </c>
      <c r="F33" s="313" t="str">
        <f>'7'!G31</f>
        <v>992А000230</v>
      </c>
      <c r="G33" s="368" t="str">
        <f>'7'!H31</f>
        <v>000</v>
      </c>
      <c r="H33" s="335">
        <f>'7'!I31</f>
        <v>0</v>
      </c>
      <c r="I33" s="333">
        <f>'7'!J31</f>
        <v>0</v>
      </c>
    </row>
    <row r="34" spans="1:9" ht="18.75" customHeight="1" x14ac:dyDescent="0.25">
      <c r="A34" s="164" t="s">
        <v>387</v>
      </c>
      <c r="B34" s="153" t="str">
        <f>'7'!D32</f>
        <v>Специальные расходы</v>
      </c>
      <c r="C34" s="150" t="s">
        <v>107</v>
      </c>
      <c r="D34" s="150" t="str">
        <f>'7'!E32</f>
        <v>01</v>
      </c>
      <c r="E34" s="150" t="str">
        <f>'7'!F32</f>
        <v>07</v>
      </c>
      <c r="F34" s="150" t="str">
        <f>'7'!G32</f>
        <v>992А000230</v>
      </c>
      <c r="G34" s="154" t="str">
        <f>'7'!H32</f>
        <v>880</v>
      </c>
      <c r="H34" s="332">
        <f>'7'!I32</f>
        <v>0</v>
      </c>
      <c r="I34" s="334">
        <f>'7'!J32</f>
        <v>0</v>
      </c>
    </row>
    <row r="35" spans="1:9" ht="18.75" customHeight="1" x14ac:dyDescent="0.25">
      <c r="A35" s="165" t="s">
        <v>388</v>
      </c>
      <c r="B35" s="153" t="str">
        <f>'7'!D33</f>
        <v>Резервный фонд муниципального образования «Сейкинское сельское поселение»</v>
      </c>
      <c r="C35" s="313" t="s">
        <v>107</v>
      </c>
      <c r="D35" s="313" t="str">
        <f>'7'!E33</f>
        <v>01</v>
      </c>
      <c r="E35" s="313" t="str">
        <f>'7'!F33</f>
        <v>11</v>
      </c>
      <c r="F35" s="313" t="str">
        <f>'7'!G33</f>
        <v>995Ш000510</v>
      </c>
      <c r="G35" s="368" t="str">
        <f>'7'!H33</f>
        <v>000</v>
      </c>
      <c r="H35" s="335">
        <f>'7'!I33</f>
        <v>0</v>
      </c>
      <c r="I35" s="333">
        <f>'7'!J33</f>
        <v>15</v>
      </c>
    </row>
    <row r="36" spans="1:9" ht="18.75" customHeight="1" x14ac:dyDescent="0.25">
      <c r="A36" s="164" t="s">
        <v>389</v>
      </c>
      <c r="B36" s="153" t="str">
        <f>'7'!D34</f>
        <v>Резервный фонд местной администрации</v>
      </c>
      <c r="C36" s="150" t="s">
        <v>107</v>
      </c>
      <c r="D36" s="150" t="str">
        <f>'7'!E34</f>
        <v>01</v>
      </c>
      <c r="E36" s="150" t="str">
        <f>'7'!F34</f>
        <v>11</v>
      </c>
      <c r="F36" s="150" t="str">
        <f>'7'!G34</f>
        <v>995Ш000510</v>
      </c>
      <c r="G36" s="154" t="str">
        <f>'7'!H34</f>
        <v>870</v>
      </c>
      <c r="H36" s="332">
        <f>'7'!I34</f>
        <v>0</v>
      </c>
      <c r="I36" s="334">
        <f>'7'!J34</f>
        <v>15</v>
      </c>
    </row>
    <row r="37" spans="1:9" ht="18.75" customHeight="1" x14ac:dyDescent="0.25">
      <c r="A37" s="165" t="s">
        <v>390</v>
      </c>
      <c r="B37" s="153" t="str">
        <f>'7'!D35</f>
        <v>Другие общегосударственные вопросы</v>
      </c>
      <c r="C37" s="313" t="s">
        <v>107</v>
      </c>
      <c r="D37" s="313" t="str">
        <f>'7'!E35</f>
        <v>01</v>
      </c>
      <c r="E37" s="313" t="str">
        <f>'7'!F35</f>
        <v>13</v>
      </c>
      <c r="F37" s="313" t="str">
        <f>'7'!G35</f>
        <v>1110245300</v>
      </c>
      <c r="G37" s="368" t="str">
        <f>'7'!H35</f>
        <v>000</v>
      </c>
      <c r="H37" s="335">
        <f>'7'!I35</f>
        <v>1.9</v>
      </c>
      <c r="I37" s="333">
        <f>'7'!J35</f>
        <v>15.5</v>
      </c>
    </row>
    <row r="38" spans="1:9" ht="69.599999999999994" customHeight="1" x14ac:dyDescent="0.25">
      <c r="A38" s="164" t="s">
        <v>391</v>
      </c>
      <c r="B38" s="153" t="str">
        <f>'7'!D36</f>
        <v>Субвенции на осуществление государственных полномочий Республики Алтай в обласи законодательства об административных правонарушениях</v>
      </c>
      <c r="C38" s="150" t="s">
        <v>107</v>
      </c>
      <c r="D38" s="150" t="str">
        <f>'7'!E36</f>
        <v>01</v>
      </c>
      <c r="E38" s="150" t="str">
        <f>'7'!F36</f>
        <v>13</v>
      </c>
      <c r="F38" s="150" t="s">
        <v>349</v>
      </c>
      <c r="G38" s="154" t="str">
        <f>'7'!H36</f>
        <v>244</v>
      </c>
      <c r="H38" s="332">
        <f>'7'!I36</f>
        <v>1.9</v>
      </c>
      <c r="I38" s="334">
        <f>'7'!J36</f>
        <v>15.5</v>
      </c>
    </row>
    <row r="39" spans="1:9" ht="23.25" customHeight="1" x14ac:dyDescent="0.25">
      <c r="A39" s="164" t="s">
        <v>392</v>
      </c>
      <c r="B39" s="153" t="str">
        <f>'7'!D37</f>
        <v>Непрограммные направления деятельности</v>
      </c>
      <c r="C39" s="313" t="s">
        <v>107</v>
      </c>
      <c r="D39" s="313" t="str">
        <f>'7'!E37</f>
        <v>02</v>
      </c>
      <c r="E39" s="313" t="str">
        <f>'7'!F37</f>
        <v>03</v>
      </c>
      <c r="F39" s="313" t="str">
        <f>'7'!G37</f>
        <v>0000000000</v>
      </c>
      <c r="G39" s="368" t="str">
        <f>'7'!H37</f>
        <v>000</v>
      </c>
      <c r="H39" s="333">
        <f t="shared" ref="H39:I41" si="0">H40</f>
        <v>78.7</v>
      </c>
      <c r="I39" s="333">
        <f t="shared" si="0"/>
        <v>510.3</v>
      </c>
    </row>
    <row r="40" spans="1:9" ht="20.25" customHeight="1" x14ac:dyDescent="0.25">
      <c r="A40" s="165" t="s">
        <v>393</v>
      </c>
      <c r="B40" s="153" t="str">
        <f>'7'!D38</f>
        <v>Национальная оборона</v>
      </c>
      <c r="C40" s="150" t="s">
        <v>107</v>
      </c>
      <c r="D40" s="150" t="str">
        <f>'7'!E38</f>
        <v>02</v>
      </c>
      <c r="E40" s="150" t="str">
        <f>'7'!F38</f>
        <v>03</v>
      </c>
      <c r="F40" s="150" t="str">
        <f>'7'!G38</f>
        <v>0000000000</v>
      </c>
      <c r="G40" s="154" t="str">
        <f>'7'!H38</f>
        <v>000</v>
      </c>
      <c r="H40" s="334">
        <f t="shared" si="0"/>
        <v>78.7</v>
      </c>
      <c r="I40" s="334">
        <f t="shared" si="0"/>
        <v>510.3</v>
      </c>
    </row>
    <row r="41" spans="1:9" ht="16.5" customHeight="1" x14ac:dyDescent="0.25">
      <c r="A41" s="164" t="s">
        <v>394</v>
      </c>
      <c r="B41" s="153" t="str">
        <f>'7'!D39</f>
        <v>Мобилизационная и вневойсковая подготовка</v>
      </c>
      <c r="C41" s="150" t="s">
        <v>107</v>
      </c>
      <c r="D41" s="150" t="str">
        <f>'7'!E39</f>
        <v>02</v>
      </c>
      <c r="E41" s="150" t="str">
        <f>'7'!F39</f>
        <v>03</v>
      </c>
      <c r="F41" s="150" t="str">
        <f>'7'!G39</f>
        <v>993В051180</v>
      </c>
      <c r="G41" s="154" t="str">
        <f>'7'!H39</f>
        <v>000</v>
      </c>
      <c r="H41" s="334">
        <f t="shared" si="0"/>
        <v>78.7</v>
      </c>
      <c r="I41" s="334">
        <f t="shared" si="0"/>
        <v>510.3</v>
      </c>
    </row>
    <row r="42" spans="1:9" ht="72.599999999999994" customHeight="1" x14ac:dyDescent="0.25">
      <c r="A42" s="164" t="s">
        <v>395</v>
      </c>
      <c r="B42" s="153" t="str">
        <f>'7'!D40</f>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C42" s="150" t="s">
        <v>107</v>
      </c>
      <c r="D42" s="150" t="str">
        <f>'7'!E40</f>
        <v>02</v>
      </c>
      <c r="E42" s="150" t="str">
        <f>'7'!F40</f>
        <v>03</v>
      </c>
      <c r="F42" s="150" t="str">
        <f>'7'!G40</f>
        <v>993В051180</v>
      </c>
      <c r="G42" s="154" t="str">
        <f>'7'!H40</f>
        <v>000</v>
      </c>
      <c r="H42" s="334">
        <f>H43+H44+H45</f>
        <v>78.7</v>
      </c>
      <c r="I42" s="334">
        <f>I43+I44+I45</f>
        <v>510.3</v>
      </c>
    </row>
    <row r="43" spans="1:9" ht="33" customHeight="1" x14ac:dyDescent="0.25">
      <c r="A43" s="165" t="s">
        <v>396</v>
      </c>
      <c r="B43" s="153" t="str">
        <f>'7'!D41</f>
        <v xml:space="preserve">Фонд оплаты труда государственных (муниципальных) органов </v>
      </c>
      <c r="C43" s="150" t="s">
        <v>107</v>
      </c>
      <c r="D43" s="150" t="str">
        <f>'7'!E41</f>
        <v>02</v>
      </c>
      <c r="E43" s="150" t="str">
        <f>'7'!F41</f>
        <v>03</v>
      </c>
      <c r="F43" s="150" t="str">
        <f>'7'!G41</f>
        <v>993В051180</v>
      </c>
      <c r="G43" s="154" t="str">
        <f>'7'!H41</f>
        <v>121</v>
      </c>
      <c r="H43" s="332">
        <f>'7'!I41</f>
        <v>64</v>
      </c>
      <c r="I43" s="334">
        <f>'7'!J41</f>
        <v>360</v>
      </c>
    </row>
    <row r="44" spans="1:9" ht="15.6" x14ac:dyDescent="0.25">
      <c r="A44" s="164" t="s">
        <v>397</v>
      </c>
      <c r="B44" s="153" t="str">
        <f>'7'!D42</f>
        <v>Взносы по обязательному социальному страхованию</v>
      </c>
      <c r="C44" s="150" t="s">
        <v>107</v>
      </c>
      <c r="D44" s="150" t="str">
        <f>'7'!E42</f>
        <v>02</v>
      </c>
      <c r="E44" s="150" t="str">
        <f>'7'!F42</f>
        <v>03</v>
      </c>
      <c r="F44" s="150" t="str">
        <f>'7'!G42</f>
        <v>993В051180</v>
      </c>
      <c r="G44" s="154" t="str">
        <f>'7'!H42</f>
        <v>129</v>
      </c>
      <c r="H44" s="332">
        <f>'7'!I42</f>
        <v>18</v>
      </c>
      <c r="I44" s="334">
        <f>'7'!J42</f>
        <v>108</v>
      </c>
    </row>
    <row r="45" spans="1:9" ht="40.950000000000003" customHeight="1" x14ac:dyDescent="0.25">
      <c r="A45" s="164" t="s">
        <v>398</v>
      </c>
      <c r="B45" s="153" t="str">
        <f>'7'!D43</f>
        <v>Прочая закупка товаров, работ и услуг для обеспечения государственных (муниципальных) нужд</v>
      </c>
      <c r="C45" s="150" t="s">
        <v>107</v>
      </c>
      <c r="D45" s="150" t="str">
        <f>'7'!E43</f>
        <v>02</v>
      </c>
      <c r="E45" s="150" t="str">
        <f>'7'!F43</f>
        <v>03</v>
      </c>
      <c r="F45" s="150" t="str">
        <f>'7'!G43</f>
        <v>993В051180</v>
      </c>
      <c r="G45" s="154" t="str">
        <f>'7'!H43</f>
        <v>244</v>
      </c>
      <c r="H45" s="332">
        <f>'7'!I43</f>
        <v>-3.3</v>
      </c>
      <c r="I45" s="334">
        <f>'7'!J43</f>
        <v>42.3</v>
      </c>
    </row>
    <row r="46" spans="1:9" ht="46.8" x14ac:dyDescent="0.25">
      <c r="A46" s="165" t="s">
        <v>399</v>
      </c>
      <c r="B46" s="153" t="str">
        <f>'7'!D44</f>
        <v>МП "Комплексное развитие территории муниципального образования "Сейкинское сельское поселение"</v>
      </c>
      <c r="C46" s="313" t="s">
        <v>107</v>
      </c>
      <c r="D46" s="313" t="str">
        <f>'7'!E44</f>
        <v>03</v>
      </c>
      <c r="E46" s="313" t="str">
        <f>'7'!F44</f>
        <v>00</v>
      </c>
      <c r="F46" s="313" t="str">
        <f>'7'!G44</f>
        <v>0000000000</v>
      </c>
      <c r="G46" s="368" t="str">
        <f>'7'!H44</f>
        <v>000</v>
      </c>
      <c r="H46" s="335">
        <f>H47+H49</f>
        <v>-31</v>
      </c>
      <c r="I46" s="333">
        <f>I47+I49</f>
        <v>100.5</v>
      </c>
    </row>
    <row r="47" spans="1:9" ht="32.25" customHeight="1" x14ac:dyDescent="0.25">
      <c r="A47" s="164" t="s">
        <v>400</v>
      </c>
      <c r="B47" s="153" t="str">
        <f>'7'!D45</f>
        <v>Подпрограмма "Устойчивое развитие систем жизнеобеспечения"</v>
      </c>
      <c r="C47" s="313" t="s">
        <v>107</v>
      </c>
      <c r="D47" s="313" t="str">
        <f>'7'!E45</f>
        <v>03</v>
      </c>
      <c r="E47" s="313" t="s">
        <v>125</v>
      </c>
      <c r="F47" s="313" t="str">
        <f>'7'!G45</f>
        <v>0110000000</v>
      </c>
      <c r="G47" s="368" t="str">
        <f>'7'!H45</f>
        <v>000</v>
      </c>
      <c r="H47" s="335">
        <f>H48</f>
        <v>0</v>
      </c>
      <c r="I47" s="333">
        <f>I48</f>
        <v>0.5</v>
      </c>
    </row>
    <row r="48" spans="1:9" ht="62.4" customHeight="1" x14ac:dyDescent="0.25">
      <c r="A48" s="164" t="s">
        <v>401</v>
      </c>
      <c r="B48" s="153" t="str">
        <f>'7'!D46</f>
        <v>Мероприяия по противодействию экстремизму и профилактике терроризма на территории муниципального образования Сейкинское сельское поселение</v>
      </c>
      <c r="C48" s="150" t="s">
        <v>107</v>
      </c>
      <c r="D48" s="150" t="str">
        <f>'7'!E46</f>
        <v>03</v>
      </c>
      <c r="E48" s="150" t="str">
        <f>'7'!F46</f>
        <v>09</v>
      </c>
      <c r="F48" s="150" t="str">
        <f>'7'!G46</f>
        <v>0114000110</v>
      </c>
      <c r="G48" s="154" t="str">
        <f>'7'!H46</f>
        <v>244</v>
      </c>
      <c r="H48" s="332">
        <f>'7'!I46</f>
        <v>0</v>
      </c>
      <c r="I48" s="334">
        <f>'7'!J46</f>
        <v>0.5</v>
      </c>
    </row>
    <row r="49" spans="1:9" ht="31.2" x14ac:dyDescent="0.25">
      <c r="A49" s="164" t="s">
        <v>402</v>
      </c>
      <c r="B49" s="153" t="str">
        <f>'7'!D47</f>
        <v>Основное мероприятие "Обеспечение пожарной безопасности "</v>
      </c>
      <c r="C49" s="313" t="s">
        <v>107</v>
      </c>
      <c r="D49" s="313" t="str">
        <f>'7'!E47</f>
        <v>03</v>
      </c>
      <c r="E49" s="313" t="str">
        <f>'7'!F47</f>
        <v>10</v>
      </c>
      <c r="F49" s="313" t="str">
        <f>'7'!G47</f>
        <v>0111000100</v>
      </c>
      <c r="G49" s="368" t="str">
        <f>'7'!H47</f>
        <v>000</v>
      </c>
      <c r="H49" s="333">
        <f>H50+H51</f>
        <v>-31</v>
      </c>
      <c r="I49" s="333">
        <f>I50+I51</f>
        <v>100</v>
      </c>
    </row>
    <row r="50" spans="1:9" ht="31.2" x14ac:dyDescent="0.25">
      <c r="A50" s="165" t="s">
        <v>403</v>
      </c>
      <c r="B50" s="153" t="str">
        <f>'7'!D48</f>
        <v>Прочая закупка товаров, работ и услуг для обеспечения государственных (муниципальных) нужд</v>
      </c>
      <c r="C50" s="150" t="s">
        <v>107</v>
      </c>
      <c r="D50" s="150" t="str">
        <f>'7'!E48</f>
        <v>03</v>
      </c>
      <c r="E50" s="150" t="str">
        <f>'7'!F48</f>
        <v>10</v>
      </c>
      <c r="F50" s="150" t="str">
        <f>'7'!G48</f>
        <v>0111000110</v>
      </c>
      <c r="G50" s="154" t="str">
        <f>'7'!H48</f>
        <v>244</v>
      </c>
      <c r="H50" s="332">
        <f>'7'!I48</f>
        <v>4</v>
      </c>
      <c r="I50" s="334">
        <f>'7'!J48</f>
        <v>5</v>
      </c>
    </row>
    <row r="51" spans="1:9" ht="15.6" x14ac:dyDescent="0.25">
      <c r="A51" s="165" t="s">
        <v>404</v>
      </c>
      <c r="B51" s="153" t="str">
        <f>'7'!D49</f>
        <v>Закупка энергетических ресурсов</v>
      </c>
      <c r="C51" s="150" t="s">
        <v>107</v>
      </c>
      <c r="D51" s="150" t="str">
        <f>'7'!E49</f>
        <v>03</v>
      </c>
      <c r="E51" s="150" t="str">
        <f>'7'!F49</f>
        <v>10</v>
      </c>
      <c r="F51" s="150" t="str">
        <f>'7'!G49</f>
        <v>0111000110</v>
      </c>
      <c r="G51" s="154" t="str">
        <f>'7'!H49</f>
        <v>247</v>
      </c>
      <c r="H51" s="332">
        <f>'7'!I49</f>
        <v>-35</v>
      </c>
      <c r="I51" s="334">
        <f>'7'!J49</f>
        <v>95</v>
      </c>
    </row>
    <row r="52" spans="1:9" ht="49.5" customHeight="1" x14ac:dyDescent="0.25">
      <c r="A52" s="164" t="s">
        <v>405</v>
      </c>
      <c r="B52" s="153" t="str">
        <f>'7'!D50</f>
        <v>МП "Комплексное развитие территории муниципального образования "Сейкинское сельское поселение"</v>
      </c>
      <c r="C52" s="313" t="s">
        <v>107</v>
      </c>
      <c r="D52" s="313" t="str">
        <f>'7'!E50</f>
        <v>04</v>
      </c>
      <c r="E52" s="313" t="str">
        <f>'7'!F50</f>
        <v>00</v>
      </c>
      <c r="F52" s="313" t="str">
        <f>'7'!G50</f>
        <v>0000000000</v>
      </c>
      <c r="G52" s="368" t="str">
        <f>'7'!H50</f>
        <v>000</v>
      </c>
      <c r="H52" s="333">
        <f>H53+H58</f>
        <v>109.92</v>
      </c>
      <c r="I52" s="333">
        <f>I53+I58</f>
        <v>1164.42</v>
      </c>
    </row>
    <row r="53" spans="1:9" ht="31.2" x14ac:dyDescent="0.25">
      <c r="A53" s="164" t="s">
        <v>406</v>
      </c>
      <c r="B53" s="153" t="str">
        <f>'7'!D51</f>
        <v>Подпрограмма "Устойчивое развитие систем жизнеобеспечения"</v>
      </c>
      <c r="C53" s="313" t="s">
        <v>107</v>
      </c>
      <c r="D53" s="313" t="str">
        <f>'7'!E51</f>
        <v>04</v>
      </c>
      <c r="E53" s="313" t="str">
        <f>'7'!F51</f>
        <v>09</v>
      </c>
      <c r="F53" s="313" t="str">
        <f>'7'!G51</f>
        <v>0110000000</v>
      </c>
      <c r="G53" s="368" t="str">
        <f>'7'!H51</f>
        <v>000</v>
      </c>
      <c r="H53" s="333">
        <f>H54</f>
        <v>109.92</v>
      </c>
      <c r="I53" s="333">
        <f>I54</f>
        <v>1164.3200000000002</v>
      </c>
    </row>
    <row r="54" spans="1:9" ht="31.2" x14ac:dyDescent="0.25">
      <c r="A54" s="165" t="s">
        <v>407</v>
      </c>
      <c r="B54" s="153" t="str">
        <f>'7'!D52</f>
        <v>Основное мероприятие "Дорожное хозяйство (дорожные фонды)"</v>
      </c>
      <c r="C54" s="313" t="s">
        <v>107</v>
      </c>
      <c r="D54" s="313" t="str">
        <f>'7'!E52</f>
        <v>04</v>
      </c>
      <c r="E54" s="313" t="str">
        <f>'7'!F52</f>
        <v>09</v>
      </c>
      <c r="F54" s="313" t="str">
        <f>'7'!G52</f>
        <v>0112000210</v>
      </c>
      <c r="G54" s="368" t="str">
        <f>'7'!H52</f>
        <v>000</v>
      </c>
      <c r="H54" s="333">
        <f>H55+H56+H57</f>
        <v>109.92</v>
      </c>
      <c r="I54" s="333">
        <f>I55+I56+I57</f>
        <v>1164.3200000000002</v>
      </c>
    </row>
    <row r="55" spans="1:9" ht="39" customHeight="1" x14ac:dyDescent="0.25">
      <c r="A55" s="164" t="s">
        <v>408</v>
      </c>
      <c r="B55" s="153" t="str">
        <f>'7'!D53</f>
        <v>Прочая закупка товаров, работ и услуг для обеспечения государственных (муниципальных) нужд</v>
      </c>
      <c r="C55" s="150" t="s">
        <v>107</v>
      </c>
      <c r="D55" s="150" t="str">
        <f>'7'!E53</f>
        <v>04</v>
      </c>
      <c r="E55" s="150" t="str">
        <f>'7'!F53</f>
        <v>09</v>
      </c>
      <c r="F55" s="150" t="str">
        <f>'7'!G53</f>
        <v>0112000210</v>
      </c>
      <c r="G55" s="154" t="str">
        <f>'7'!H53</f>
        <v>244</v>
      </c>
      <c r="H55" s="332">
        <f>'7'!I53</f>
        <v>74.92</v>
      </c>
      <c r="I55" s="334">
        <f>'7'!J53</f>
        <v>1007.32</v>
      </c>
    </row>
    <row r="56" spans="1:9" ht="15.6" x14ac:dyDescent="0.25">
      <c r="A56" s="164" t="s">
        <v>314</v>
      </c>
      <c r="B56" s="153" t="str">
        <f>'7'!D54</f>
        <v>Закупка энергетических ресурсов</v>
      </c>
      <c r="C56" s="150" t="s">
        <v>107</v>
      </c>
      <c r="D56" s="150" t="str">
        <f>'7'!E54</f>
        <v>04</v>
      </c>
      <c r="E56" s="150" t="str">
        <f>'7'!F54</f>
        <v>09</v>
      </c>
      <c r="F56" s="150" t="str">
        <f>'7'!G54</f>
        <v>0112000210</v>
      </c>
      <c r="G56" s="154" t="str">
        <f>'7'!H54</f>
        <v>247</v>
      </c>
      <c r="H56" s="332">
        <f>'7'!I54</f>
        <v>35</v>
      </c>
      <c r="I56" s="334">
        <f>'7'!J54</f>
        <v>157</v>
      </c>
    </row>
    <row r="57" spans="1:9" ht="44.4" customHeight="1" x14ac:dyDescent="0.25">
      <c r="A57" s="164" t="s">
        <v>315</v>
      </c>
      <c r="B57" s="153" t="str">
        <f>'7'!D55</f>
        <v>Прочая закупка товаров, работ и услуг для обеспечения государственных (муниципальных) нужд</v>
      </c>
      <c r="C57" s="150" t="s">
        <v>107</v>
      </c>
      <c r="D57" s="150" t="str">
        <f>'7'!E55</f>
        <v>04</v>
      </c>
      <c r="E57" s="150" t="str">
        <f>'7'!F55</f>
        <v>09</v>
      </c>
      <c r="F57" s="150" t="str">
        <f>'7'!G55</f>
        <v>011204580Д</v>
      </c>
      <c r="G57" s="336">
        <v>244</v>
      </c>
      <c r="H57" s="332">
        <f>'7'!I55</f>
        <v>0</v>
      </c>
      <c r="I57" s="334">
        <f>'7'!J55</f>
        <v>0</v>
      </c>
    </row>
    <row r="58" spans="1:9" ht="50.25" customHeight="1" x14ac:dyDescent="0.25">
      <c r="A58" s="165" t="s">
        <v>316</v>
      </c>
      <c r="B58" s="153" t="str">
        <f>'7'!D57</f>
        <v>Основное мероприятие "Исполнение судебных решений, актов" в рамках МП "Комплексное развитие территории муниципального образования "Сейкинское сельское поселение"</v>
      </c>
      <c r="C58" s="313" t="s">
        <v>107</v>
      </c>
      <c r="D58" s="313" t="str">
        <f>'7'!E57</f>
        <v>04</v>
      </c>
      <c r="E58" s="313" t="str">
        <f>'7'!F57</f>
        <v>12</v>
      </c>
      <c r="F58" s="313" t="str">
        <f>'7'!G57</f>
        <v>0000000000</v>
      </c>
      <c r="G58" s="368" t="str">
        <f>'7'!H57</f>
        <v>000</v>
      </c>
      <c r="H58" s="333">
        <f>H59+H60+H61</f>
        <v>0</v>
      </c>
      <c r="I58" s="333">
        <f>I59+I60+I61</f>
        <v>0.1</v>
      </c>
    </row>
    <row r="59" spans="1:9" ht="50.25" customHeight="1" x14ac:dyDescent="0.25">
      <c r="A59" s="165" t="s">
        <v>317</v>
      </c>
      <c r="B59" s="153" t="str">
        <f>'7'!D58</f>
        <v>Исполнение судебных актов Российской Федерации и мировых соглашений по возмещению причиненного вреда</v>
      </c>
      <c r="C59" s="150" t="s">
        <v>107</v>
      </c>
      <c r="D59" s="150" t="str">
        <f>'7'!E58</f>
        <v>04</v>
      </c>
      <c r="E59" s="150" t="str">
        <f>'7'!F58</f>
        <v>12</v>
      </c>
      <c r="F59" s="150" t="str">
        <f>'7'!G58</f>
        <v>994ИЛ00410</v>
      </c>
      <c r="G59" s="154" t="str">
        <f>'7'!H58</f>
        <v>831</v>
      </c>
      <c r="H59" s="332">
        <f>'7'!I58</f>
        <v>0</v>
      </c>
      <c r="I59" s="334">
        <f>'7'!J58</f>
        <v>0</v>
      </c>
    </row>
    <row r="60" spans="1:9" ht="24.6" customHeight="1" x14ac:dyDescent="0.25">
      <c r="A60" s="165" t="s">
        <v>318</v>
      </c>
      <c r="B60" s="153" t="str">
        <f>'7'!D59</f>
        <v>Уплата иных платежей</v>
      </c>
      <c r="C60" s="150" t="s">
        <v>107</v>
      </c>
      <c r="D60" s="150" t="str">
        <f>'7'!E59</f>
        <v>04</v>
      </c>
      <c r="E60" s="150" t="str">
        <f>'7'!F59</f>
        <v>12</v>
      </c>
      <c r="F60" s="150" t="str">
        <f>'7'!G59</f>
        <v>994ИЛ00410</v>
      </c>
      <c r="G60" s="154" t="str">
        <f>'7'!H59</f>
        <v>853</v>
      </c>
      <c r="H60" s="332">
        <f>'7'!I59</f>
        <v>0</v>
      </c>
      <c r="I60" s="334">
        <f>'7'!J59</f>
        <v>0</v>
      </c>
    </row>
    <row r="61" spans="1:9" ht="27.6" customHeight="1" x14ac:dyDescent="0.25">
      <c r="A61" s="165" t="s">
        <v>319</v>
      </c>
      <c r="B61" s="153" t="str">
        <f>'7'!D60</f>
        <v>Иные межбюджетные трансферты</v>
      </c>
      <c r="C61" s="150" t="s">
        <v>107</v>
      </c>
      <c r="D61" s="150" t="str">
        <f>'7'!E60</f>
        <v>04</v>
      </c>
      <c r="E61" s="150" t="str">
        <f>'7'!F60</f>
        <v>12</v>
      </c>
      <c r="F61" s="150" t="str">
        <f>'7'!G60</f>
        <v>0115001701</v>
      </c>
      <c r="G61" s="154" t="str">
        <f>'7'!H60</f>
        <v>540</v>
      </c>
      <c r="H61" s="332">
        <f>'7'!I60</f>
        <v>0</v>
      </c>
      <c r="I61" s="334">
        <f>'7'!J60</f>
        <v>0.1</v>
      </c>
    </row>
    <row r="62" spans="1:9" ht="50.25" customHeight="1" x14ac:dyDescent="0.25">
      <c r="A62" s="165" t="s">
        <v>320</v>
      </c>
      <c r="B62" s="153" t="str">
        <f>'7'!D61</f>
        <v>МП "Комплексное развитие территории сельского поселения муниципального образования "Сейкинское сельское поселение" на 2019-2024 годы"</v>
      </c>
      <c r="C62" s="313" t="s">
        <v>107</v>
      </c>
      <c r="D62" s="313" t="str">
        <f>'7'!E61</f>
        <v>05</v>
      </c>
      <c r="E62" s="313" t="str">
        <f>'7'!F61</f>
        <v>00</v>
      </c>
      <c r="F62" s="313" t="str">
        <f>'7'!G61</f>
        <v>0000000000</v>
      </c>
      <c r="G62" s="368" t="str">
        <f>'7'!H61</f>
        <v>000</v>
      </c>
      <c r="H62" s="333">
        <f>H63</f>
        <v>0</v>
      </c>
      <c r="I62" s="333">
        <f>I63</f>
        <v>10</v>
      </c>
    </row>
    <row r="63" spans="1:9" ht="31.2" x14ac:dyDescent="0.25">
      <c r="A63" s="164" t="s">
        <v>321</v>
      </c>
      <c r="B63" s="153" t="str">
        <f>'7'!D62</f>
        <v>Подпрограмма "Устойчивое развитие систем жизнеобеспечения"</v>
      </c>
      <c r="C63" s="313" t="s">
        <v>107</v>
      </c>
      <c r="D63" s="313" t="str">
        <f>'7'!E62</f>
        <v>05</v>
      </c>
      <c r="E63" s="313" t="str">
        <f>'7'!F62</f>
        <v>00</v>
      </c>
      <c r="F63" s="313" t="str">
        <f>'7'!G62</f>
        <v>0110000000</v>
      </c>
      <c r="G63" s="368" t="str">
        <f>'7'!H62</f>
        <v>000</v>
      </c>
      <c r="H63" s="333">
        <f>H64+H66</f>
        <v>0</v>
      </c>
      <c r="I63" s="333">
        <f>I64+I66</f>
        <v>10</v>
      </c>
    </row>
    <row r="64" spans="1:9" ht="31.2" x14ac:dyDescent="0.25">
      <c r="A64" s="164" t="s">
        <v>322</v>
      </c>
      <c r="B64" s="153" t="str">
        <f>'7'!D63</f>
        <v>Коммунальное хозяйство; расходы по содержанию (мест) площадок накопления ТКО</v>
      </c>
      <c r="C64" s="313" t="s">
        <v>107</v>
      </c>
      <c r="D64" s="313" t="str">
        <f>'7'!E63</f>
        <v>05</v>
      </c>
      <c r="E64" s="313" t="str">
        <f>'7'!F63</f>
        <v>02</v>
      </c>
      <c r="F64" s="313" t="str">
        <f>'7'!G63</f>
        <v>0113005013</v>
      </c>
      <c r="G64" s="368" t="str">
        <f>'7'!H63</f>
        <v>000</v>
      </c>
      <c r="H64" s="333">
        <f>H65</f>
        <v>0</v>
      </c>
      <c r="I64" s="333">
        <f>I65</f>
        <v>0</v>
      </c>
    </row>
    <row r="65" spans="1:9" ht="36" customHeight="1" x14ac:dyDescent="0.25">
      <c r="A65" s="164" t="s">
        <v>323</v>
      </c>
      <c r="B65" s="153" t="str">
        <f>'7'!D64</f>
        <v>Прочая закупка товаров, работ и услуг для обеспечения государственных (муниципальных) нужд</v>
      </c>
      <c r="C65" s="150" t="s">
        <v>107</v>
      </c>
      <c r="D65" s="150" t="str">
        <f>'7'!E64</f>
        <v>05</v>
      </c>
      <c r="E65" s="150" t="str">
        <f>'7'!F64</f>
        <v>02</v>
      </c>
      <c r="F65" s="150" t="str">
        <f>'7'!G64</f>
        <v>0113005013</v>
      </c>
      <c r="G65" s="154" t="str">
        <f>'7'!H64</f>
        <v>244</v>
      </c>
      <c r="H65" s="332">
        <f>'7'!I64</f>
        <v>0</v>
      </c>
      <c r="I65" s="334">
        <f>'7'!J64</f>
        <v>0</v>
      </c>
    </row>
    <row r="66" spans="1:9" ht="31.2" x14ac:dyDescent="0.25">
      <c r="A66" s="164" t="s">
        <v>324</v>
      </c>
      <c r="B66" s="153" t="str">
        <f>'7'!D65</f>
        <v>Благоустройство, повышение уровня благоустройства территорий</v>
      </c>
      <c r="C66" s="313" t="s">
        <v>107</v>
      </c>
      <c r="D66" s="313" t="str">
        <f>'7'!E65</f>
        <v>05</v>
      </c>
      <c r="E66" s="313" t="str">
        <f>'7'!F65</f>
        <v>03</v>
      </c>
      <c r="F66" s="313" t="str">
        <f>'7'!G65</f>
        <v>0113000310</v>
      </c>
      <c r="G66" s="368" t="str">
        <f>'7'!H65</f>
        <v>000</v>
      </c>
      <c r="H66" s="333">
        <f>H67+H68+H69</f>
        <v>0</v>
      </c>
      <c r="I66" s="333">
        <f>I67+I68+I69</f>
        <v>10</v>
      </c>
    </row>
    <row r="67" spans="1:9" ht="34.200000000000003" customHeight="1" x14ac:dyDescent="0.25">
      <c r="A67" s="165" t="s">
        <v>325</v>
      </c>
      <c r="B67" s="153" t="str">
        <f>'7'!D66</f>
        <v>Прочая закупка товаров, работ и услуг для обеспечения государственных (муниципальных) нужд</v>
      </c>
      <c r="C67" s="150" t="s">
        <v>107</v>
      </c>
      <c r="D67" s="150" t="str">
        <f>'7'!E66</f>
        <v>05</v>
      </c>
      <c r="E67" s="150" t="str">
        <f>'7'!F66</f>
        <v>03</v>
      </c>
      <c r="F67" s="150" t="str">
        <f>'7'!G66</f>
        <v>0113000310</v>
      </c>
      <c r="G67" s="154" t="str">
        <f>'7'!H66</f>
        <v>244</v>
      </c>
      <c r="H67" s="332">
        <f>'7'!I66</f>
        <v>0</v>
      </c>
      <c r="I67" s="334">
        <f>'7'!J66</f>
        <v>10</v>
      </c>
    </row>
    <row r="68" spans="1:9" ht="39.6" customHeight="1" x14ac:dyDescent="0.25">
      <c r="A68" s="165" t="s">
        <v>326</v>
      </c>
      <c r="B68" s="153" t="s">
        <v>371</v>
      </c>
      <c r="C68" s="150" t="s">
        <v>107</v>
      </c>
      <c r="D68" s="150" t="s">
        <v>103</v>
      </c>
      <c r="E68" s="150" t="s">
        <v>100</v>
      </c>
      <c r="F68" s="150" t="s">
        <v>177</v>
      </c>
      <c r="G68" s="154">
        <v>0</v>
      </c>
      <c r="H68" s="332">
        <v>0</v>
      </c>
      <c r="I68" s="334">
        <v>0</v>
      </c>
    </row>
    <row r="69" spans="1:9" ht="15.6" x14ac:dyDescent="0.25">
      <c r="A69" s="165" t="s">
        <v>327</v>
      </c>
      <c r="B69" s="153" t="str">
        <f>'7'!D68</f>
        <v xml:space="preserve">Прочая закупка товаров, работ и услуг </v>
      </c>
      <c r="C69" s="150" t="s">
        <v>107</v>
      </c>
      <c r="D69" s="150" t="str">
        <f>'7'!E68</f>
        <v>05</v>
      </c>
      <c r="E69" s="150" t="str">
        <f>'7'!F68</f>
        <v>03</v>
      </c>
      <c r="F69" s="150" t="str">
        <f>'7'!G68</f>
        <v>0113045806</v>
      </c>
      <c r="G69" s="154" t="str">
        <f>'7'!H68</f>
        <v>244</v>
      </c>
      <c r="H69" s="332">
        <v>0</v>
      </c>
      <c r="I69" s="334">
        <v>0</v>
      </c>
    </row>
    <row r="70" spans="1:9" ht="46.8" x14ac:dyDescent="0.25">
      <c r="A70" s="164" t="s">
        <v>332</v>
      </c>
      <c r="B70" s="153" t="str">
        <f>'7'!D69</f>
        <v>МП "Комплексное развитие территории муниципального образования "Сейкинское сельское поселение"</v>
      </c>
      <c r="C70" s="313" t="s">
        <v>107</v>
      </c>
      <c r="D70" s="313" t="str">
        <f>'7'!E69</f>
        <v>08</v>
      </c>
      <c r="E70" s="313" t="str">
        <f>'7'!F69</f>
        <v>00</v>
      </c>
      <c r="F70" s="313" t="str">
        <f>'7'!G69</f>
        <v>0000000000</v>
      </c>
      <c r="G70" s="368" t="str">
        <f>'7'!H69</f>
        <v>000</v>
      </c>
      <c r="H70" s="333">
        <f>H71</f>
        <v>0</v>
      </c>
      <c r="I70" s="333">
        <f>I71</f>
        <v>10</v>
      </c>
    </row>
    <row r="71" spans="1:9" ht="32.25" customHeight="1" x14ac:dyDescent="0.25">
      <c r="A71" s="164" t="s">
        <v>333</v>
      </c>
      <c r="B71" s="153" t="str">
        <f>'7'!D70</f>
        <v>Подпрограмма "Развитие социально-культурной сферы", "Культура"</v>
      </c>
      <c r="C71" s="150" t="s">
        <v>107</v>
      </c>
      <c r="D71" s="150" t="str">
        <f>'7'!E70</f>
        <v>08</v>
      </c>
      <c r="E71" s="150" t="str">
        <f>'7'!F70</f>
        <v>01</v>
      </c>
      <c r="F71" s="150" t="str">
        <f>'7'!G70</f>
        <v>0000000000</v>
      </c>
      <c r="G71" s="154" t="str">
        <f>'7'!H70</f>
        <v>000</v>
      </c>
      <c r="H71" s="334">
        <f>H72</f>
        <v>0</v>
      </c>
      <c r="I71" s="334">
        <f>I72</f>
        <v>10</v>
      </c>
    </row>
    <row r="72" spans="1:9" ht="31.2" x14ac:dyDescent="0.25">
      <c r="A72" s="164" t="s">
        <v>334</v>
      </c>
      <c r="B72" s="153" t="str">
        <f>'7'!D71</f>
        <v>Прочая закупка товаров, работ и услуг для обеспечения государственных (муниципальных) нужд</v>
      </c>
      <c r="C72" s="150" t="s">
        <v>107</v>
      </c>
      <c r="D72" s="150" t="str">
        <f>'7'!E71</f>
        <v>08</v>
      </c>
      <c r="E72" s="150" t="str">
        <f>'7'!F71</f>
        <v>01</v>
      </c>
      <c r="F72" s="150" t="str">
        <f>'7'!G71</f>
        <v>0121000110</v>
      </c>
      <c r="G72" s="154" t="str">
        <f>'7'!H71</f>
        <v>244</v>
      </c>
      <c r="H72" s="332">
        <f>'7'!I71</f>
        <v>0</v>
      </c>
      <c r="I72" s="334">
        <f>'7'!J71</f>
        <v>10</v>
      </c>
    </row>
    <row r="73" spans="1:9" ht="46.8" x14ac:dyDescent="0.25">
      <c r="A73" s="164" t="s">
        <v>335</v>
      </c>
      <c r="B73" s="153" t="str">
        <f>'7'!D72</f>
        <v>МП "Комплексное развитие территории муниципального образования "Сейкинское сельское поселение"</v>
      </c>
      <c r="C73" s="150" t="s">
        <v>107</v>
      </c>
      <c r="D73" s="150" t="str">
        <f>'7'!E72</f>
        <v>10</v>
      </c>
      <c r="E73" s="150" t="str">
        <f>'7'!F72</f>
        <v>01</v>
      </c>
      <c r="F73" s="150" t="str">
        <f>'7'!G72</f>
        <v>0000000000</v>
      </c>
      <c r="G73" s="154" t="str">
        <f>'7'!H72</f>
        <v>000</v>
      </c>
      <c r="H73" s="333">
        <f t="shared" ref="H73:I75" si="1">H74</f>
        <v>4.1280000000000001</v>
      </c>
      <c r="I73" s="333">
        <f t="shared" si="1"/>
        <v>79.007999999999996</v>
      </c>
    </row>
    <row r="74" spans="1:9" ht="31.2" x14ac:dyDescent="0.25">
      <c r="A74" s="165" t="s">
        <v>409</v>
      </c>
      <c r="B74" s="153" t="str">
        <f>'7'!D73</f>
        <v>Подпрограмма "Развитие социально-культурной сферы"</v>
      </c>
      <c r="C74" s="150" t="s">
        <v>107</v>
      </c>
      <c r="D74" s="150" t="str">
        <f>'7'!E73</f>
        <v>10</v>
      </c>
      <c r="E74" s="150" t="str">
        <f>'7'!F73</f>
        <v>01</v>
      </c>
      <c r="F74" s="150" t="str">
        <f>'7'!G73</f>
        <v>0120000000</v>
      </c>
      <c r="G74" s="154" t="str">
        <f>'7'!H73</f>
        <v>000</v>
      </c>
      <c r="H74" s="334">
        <f t="shared" si="1"/>
        <v>4.1280000000000001</v>
      </c>
      <c r="I74" s="334">
        <f t="shared" si="1"/>
        <v>79.007999999999996</v>
      </c>
    </row>
    <row r="75" spans="1:9" ht="24" customHeight="1" x14ac:dyDescent="0.25">
      <c r="A75" s="164" t="s">
        <v>410</v>
      </c>
      <c r="B75" s="153" t="str">
        <f>'7'!D74</f>
        <v>Основное мероприятие  "Социальная политика "</v>
      </c>
      <c r="C75" s="150" t="s">
        <v>107</v>
      </c>
      <c r="D75" s="150" t="str">
        <f>'7'!E74</f>
        <v>10</v>
      </c>
      <c r="E75" s="150" t="str">
        <f>'7'!F74</f>
        <v>01</v>
      </c>
      <c r="F75" s="150" t="str">
        <f>'7'!G74</f>
        <v>0122000200</v>
      </c>
      <c r="G75" s="154" t="str">
        <f>'7'!H74</f>
        <v>000</v>
      </c>
      <c r="H75" s="334">
        <f t="shared" si="1"/>
        <v>4.1280000000000001</v>
      </c>
      <c r="I75" s="334">
        <f t="shared" si="1"/>
        <v>79.007999999999996</v>
      </c>
    </row>
    <row r="76" spans="1:9" ht="38.4" customHeight="1" x14ac:dyDescent="0.25">
      <c r="A76" s="164" t="s">
        <v>411</v>
      </c>
      <c r="B76" s="153" t="str">
        <f>'7'!D75</f>
        <v>Пособия, компенсация, меры социальной поддержки по публичным нормативным обязательствам</v>
      </c>
      <c r="C76" s="150" t="s">
        <v>107</v>
      </c>
      <c r="D76" s="150" t="str">
        <f>'7'!E75</f>
        <v>10</v>
      </c>
      <c r="E76" s="150" t="str">
        <f>'7'!F75</f>
        <v>01</v>
      </c>
      <c r="F76" s="150" t="str">
        <f>'7'!G75</f>
        <v>0122000210</v>
      </c>
      <c r="G76" s="154" t="str">
        <f>'7'!H75</f>
        <v>312</v>
      </c>
      <c r="H76" s="332">
        <f>'7'!I75</f>
        <v>4.1280000000000001</v>
      </c>
      <c r="I76" s="334">
        <f>'7'!J75</f>
        <v>79.007999999999996</v>
      </c>
    </row>
    <row r="77" spans="1:9" ht="46.8" x14ac:dyDescent="0.25">
      <c r="A77" s="165" t="s">
        <v>412</v>
      </c>
      <c r="B77" s="153" t="str">
        <f>'7'!D76</f>
        <v>МП "Комплексное развитие территории муниципального образования "Сейкинское сельское поселение"</v>
      </c>
      <c r="C77" s="150" t="s">
        <v>107</v>
      </c>
      <c r="D77" s="150" t="str">
        <f>'7'!E76</f>
        <v>11</v>
      </c>
      <c r="E77" s="150" t="str">
        <f>'7'!F76</f>
        <v>05</v>
      </c>
      <c r="F77" s="150" t="str">
        <f>'7'!G76</f>
        <v>0000000000</v>
      </c>
      <c r="G77" s="154" t="str">
        <f>'7'!H76</f>
        <v>000</v>
      </c>
      <c r="H77" s="333">
        <f>H78</f>
        <v>0</v>
      </c>
      <c r="I77" s="333">
        <f>I78</f>
        <v>116</v>
      </c>
    </row>
    <row r="78" spans="1:9" ht="31.2" x14ac:dyDescent="0.25">
      <c r="A78" s="164" t="s">
        <v>413</v>
      </c>
      <c r="B78" s="153" t="str">
        <f>'7'!D77</f>
        <v>Подпрограмма "Развитие социально-культурной сферы"</v>
      </c>
      <c r="C78" s="150" t="s">
        <v>107</v>
      </c>
      <c r="D78" s="150" t="str">
        <f>'7'!E77</f>
        <v>11</v>
      </c>
      <c r="E78" s="150" t="str">
        <f>'7'!F77</f>
        <v>05</v>
      </c>
      <c r="F78" s="150" t="str">
        <f>'7'!G77</f>
        <v>00000000000</v>
      </c>
      <c r="G78" s="154" t="str">
        <f>'7'!H77</f>
        <v>000</v>
      </c>
      <c r="H78" s="334">
        <f>H79</f>
        <v>0</v>
      </c>
      <c r="I78" s="334">
        <f>I79</f>
        <v>116</v>
      </c>
    </row>
    <row r="79" spans="1:9" ht="18.75" customHeight="1" x14ac:dyDescent="0.25">
      <c r="A79" s="164" t="s">
        <v>414</v>
      </c>
      <c r="B79" s="153" t="str">
        <f>'7'!D78</f>
        <v>Основное мероприятие "Физическая культура "</v>
      </c>
      <c r="C79" s="150" t="s">
        <v>107</v>
      </c>
      <c r="D79" s="150" t="str">
        <f>'7'!E78</f>
        <v>11</v>
      </c>
      <c r="E79" s="150" t="str">
        <f>'7'!F78</f>
        <v>05</v>
      </c>
      <c r="F79" s="150" t="str">
        <f>'7'!G78</f>
        <v>01200000000</v>
      </c>
      <c r="G79" s="154" t="str">
        <f>'7'!H78</f>
        <v>000</v>
      </c>
      <c r="H79" s="334">
        <f>H80+H81+H82</f>
        <v>0</v>
      </c>
      <c r="I79" s="334">
        <f>I80+I81+I82</f>
        <v>116</v>
      </c>
    </row>
    <row r="80" spans="1:9" ht="39" customHeight="1" x14ac:dyDescent="0.25">
      <c r="A80" s="164" t="s">
        <v>415</v>
      </c>
      <c r="B80" s="153" t="str">
        <f>'7'!D79</f>
        <v>Прочая закупка товаров, работ и услуг для обеспечения государственных (муниципальных) нужд</v>
      </c>
      <c r="C80" s="150" t="s">
        <v>107</v>
      </c>
      <c r="D80" s="150" t="str">
        <f>'7'!E79</f>
        <v>11</v>
      </c>
      <c r="E80" s="150" t="str">
        <f>'7'!F79</f>
        <v>05</v>
      </c>
      <c r="F80" s="150" t="str">
        <f>'7'!G79</f>
        <v>0123000330</v>
      </c>
      <c r="G80" s="154" t="str">
        <f>'7'!H79</f>
        <v>244</v>
      </c>
      <c r="H80" s="332">
        <f>'7'!I79</f>
        <v>3</v>
      </c>
      <c r="I80" s="334">
        <f>'7'!J79</f>
        <v>5</v>
      </c>
    </row>
    <row r="81" spans="1:9" ht="15.6" x14ac:dyDescent="0.25">
      <c r="A81" s="164" t="s">
        <v>416</v>
      </c>
      <c r="B81" s="153" t="str">
        <f>'7'!D80</f>
        <v>Закупка энергетических ресурсов</v>
      </c>
      <c r="C81" s="150" t="s">
        <v>107</v>
      </c>
      <c r="D81" s="150" t="str">
        <f>'7'!E80</f>
        <v>11</v>
      </c>
      <c r="E81" s="150" t="str">
        <f>'7'!F80</f>
        <v>05</v>
      </c>
      <c r="F81" s="150" t="str">
        <f>'7'!G80</f>
        <v>0123000330</v>
      </c>
      <c r="G81" s="154" t="str">
        <f>'7'!H80</f>
        <v>247</v>
      </c>
      <c r="H81" s="332">
        <f>'7'!I80</f>
        <v>0</v>
      </c>
      <c r="I81" s="334">
        <f>'7'!J80</f>
        <v>104</v>
      </c>
    </row>
    <row r="82" spans="1:9" ht="31.2" x14ac:dyDescent="0.25">
      <c r="A82" s="165" t="s">
        <v>435</v>
      </c>
      <c r="B82" s="153" t="str">
        <f>'7'!D81</f>
        <v>Уплата налога на имущество организаций и земельного налога</v>
      </c>
      <c r="C82" s="150" t="s">
        <v>107</v>
      </c>
      <c r="D82" s="150" t="str">
        <f>'7'!E81</f>
        <v>11</v>
      </c>
      <c r="E82" s="150" t="str">
        <f>'7'!F81</f>
        <v>05</v>
      </c>
      <c r="F82" s="150" t="str">
        <f>'7'!G81</f>
        <v>0123000340</v>
      </c>
      <c r="G82" s="154" t="str">
        <f>'7'!H81</f>
        <v>851</v>
      </c>
      <c r="H82" s="332">
        <f>'7'!I81</f>
        <v>-3</v>
      </c>
      <c r="I82" s="334">
        <f>'7'!J81</f>
        <v>7</v>
      </c>
    </row>
    <row r="83" spans="1:9" ht="15.6" x14ac:dyDescent="0.25">
      <c r="B83" s="156" t="s">
        <v>10</v>
      </c>
      <c r="C83" s="157"/>
      <c r="D83" s="157"/>
      <c r="E83" s="157"/>
      <c r="F83" s="157"/>
      <c r="G83" s="157"/>
      <c r="H83" s="335">
        <f>H9+H39+H46+H52+H62+H70+H73+H77</f>
        <v>662.5100000000001</v>
      </c>
      <c r="I83" s="335">
        <f>I9+I39+I46+I52+I62+I70+I73+I77</f>
        <v>4735.2000000000007</v>
      </c>
    </row>
  </sheetData>
  <mergeCells count="3">
    <mergeCell ref="C1:I4"/>
    <mergeCell ref="A5:I5"/>
    <mergeCell ref="G6:I6"/>
  </mergeCells>
  <pageMargins left="0.98425196850393704" right="0" top="0.55118110236220474" bottom="0.39370078740157483" header="0.31496062992125984" footer="0.39370078740157483"/>
  <pageSetup paperSize="9" scale="64" orientation="portrait" r:id="rId1"/>
  <rowBreaks count="1" manualBreakCount="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8</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'12'!Область_печати</vt:lpstr>
      <vt:lpstr>'13'!Область_печати</vt:lpstr>
      <vt:lpstr>'15'!Область_печати</vt:lpstr>
      <vt:lpstr>'3'!Область_печати</vt:lpstr>
      <vt:lpstr>'5'!Область_печати</vt:lpstr>
      <vt:lpstr>'6'!Область_печати</vt:lpstr>
      <vt:lpstr>'7'!Область_печати</vt:lpstr>
      <vt:lpstr>'8'!Область_печати</vt:lpstr>
    </vt:vector>
  </TitlesOfParts>
  <Company>MINFIN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Neybauer</dc:creator>
  <cp:lastModifiedBy>Пользователь Windows</cp:lastModifiedBy>
  <cp:lastPrinted>2023-11-09T08:32:37Z</cp:lastPrinted>
  <dcterms:created xsi:type="dcterms:W3CDTF">2007-09-12T09:25:25Z</dcterms:created>
  <dcterms:modified xsi:type="dcterms:W3CDTF">2023-12-21T05:39:14Z</dcterms:modified>
</cp:coreProperties>
</file>