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0520" windowHeight="8115" tabRatio="736" activeTab="16"/>
  </bookViews>
  <sheets>
    <sheet name="1" sheetId="1" r:id="rId1"/>
    <sheet name="2" sheetId="2" r:id="rId2"/>
    <sheet name="3" sheetId="55" r:id="rId3"/>
    <sheet name="4" sheetId="49" r:id="rId4"/>
    <sheet name="5" sheetId="18" r:id="rId5"/>
    <sheet name="6" sheetId="19" r:id="rId6"/>
    <sheet name="7" sheetId="20" r:id="rId7"/>
    <sheet name="8" sheetId="30" r:id="rId8"/>
    <sheet name="9" sheetId="23" r:id="rId9"/>
    <sheet name="10" sheetId="51" r:id="rId10"/>
    <sheet name="11" sheetId="45" r:id="rId11"/>
    <sheet name="12" sheetId="52" r:id="rId12"/>
    <sheet name="13" sheetId="59" r:id="rId13"/>
    <sheet name="14" sheetId="60" r:id="rId14"/>
    <sheet name="15" sheetId="61" r:id="rId15"/>
    <sheet name="16" sheetId="62" r:id="rId16"/>
    <sheet name="17" sheetId="64" r:id="rId17"/>
  </sheets>
  <definedNames>
    <definedName name="_Toc105952697" localSheetId="6">'7'!#REF!</definedName>
    <definedName name="_Toc105952698" localSheetId="6">'7'!#REF!</definedName>
    <definedName name="_xlnm.Print_Area" localSheetId="9">'10'!$A$1:$I$69</definedName>
    <definedName name="_xlnm.Print_Area" localSheetId="11">#REF!</definedName>
    <definedName name="_xlnm.Print_Area" localSheetId="13">'14'!$B$1:$I$45</definedName>
    <definedName name="_xlnm.Print_Area" localSheetId="14">'15'!$A$1:$I$34</definedName>
    <definedName name="_xlnm.Print_Area" localSheetId="2">#REF!</definedName>
    <definedName name="_xlnm.Print_Area" localSheetId="3">#REF!</definedName>
    <definedName name="_xlnm.Print_Area" localSheetId="4">'5'!$A$1:$E$29</definedName>
    <definedName name="_xlnm.Print_Area" localSheetId="6">'7'!$A$2:$D$32</definedName>
    <definedName name="_xlnm.Print_Area" localSheetId="7">'8'!$A$2:$E$32</definedName>
    <definedName name="_xlnm.Print_Area" localSheetId="8">'9'!$C$1:$J$79</definedName>
    <definedName name="_xlnm.Print_Area">#REF!</definedName>
    <definedName name="п" localSheetId="9">#REF!</definedName>
    <definedName name="п" localSheetId="11">#REF!</definedName>
    <definedName name="п" localSheetId="13">#REF!</definedName>
    <definedName name="п" localSheetId="14">#REF!</definedName>
    <definedName name="п" localSheetId="2">#REF!</definedName>
    <definedName name="п">#REF!</definedName>
  </definedNames>
  <calcPr calcId="125725"/>
</workbook>
</file>

<file path=xl/calcChain.xml><?xml version="1.0" encoding="utf-8"?>
<calcChain xmlns="http://schemas.openxmlformats.org/spreadsheetml/2006/main">
  <c r="I50" i="45"/>
  <c r="H50"/>
  <c r="G50"/>
  <c r="F50"/>
  <c r="E50"/>
  <c r="D50"/>
  <c r="B50"/>
  <c r="I38"/>
  <c r="H38"/>
  <c r="G38"/>
  <c r="F38"/>
  <c r="E38"/>
  <c r="D38"/>
  <c r="B38"/>
  <c r="I37"/>
  <c r="H37"/>
  <c r="G37"/>
  <c r="F37"/>
  <c r="E37"/>
  <c r="D37"/>
  <c r="B37"/>
  <c r="J7" i="23"/>
  <c r="J17"/>
  <c r="J34"/>
  <c r="I32"/>
  <c r="I24"/>
  <c r="I66" i="45" l="1"/>
  <c r="H66"/>
  <c r="G66"/>
  <c r="F66"/>
  <c r="E66"/>
  <c r="D66"/>
  <c r="G63"/>
  <c r="F63"/>
  <c r="E63"/>
  <c r="D63"/>
  <c r="B63"/>
  <c r="G62"/>
  <c r="F62"/>
  <c r="E62"/>
  <c r="D62"/>
  <c r="B62"/>
  <c r="G61"/>
  <c r="F61"/>
  <c r="E61"/>
  <c r="D61"/>
  <c r="B61"/>
  <c r="G60"/>
  <c r="F60"/>
  <c r="E60"/>
  <c r="D60"/>
  <c r="B60"/>
  <c r="I33" i="61"/>
  <c r="H29"/>
  <c r="I29" s="1"/>
  <c r="G28"/>
  <c r="I27"/>
  <c r="I26"/>
  <c r="I25"/>
  <c r="I24"/>
  <c r="I23"/>
  <c r="H22"/>
  <c r="I22" s="1"/>
  <c r="G22"/>
  <c r="G21" s="1"/>
  <c r="G20" s="1"/>
  <c r="H21"/>
  <c r="I21" s="1"/>
  <c r="I18"/>
  <c r="I17" s="1"/>
  <c r="I16" s="1"/>
  <c r="H18"/>
  <c r="H16" s="1"/>
  <c r="G18"/>
  <c r="G17" s="1"/>
  <c r="G16" s="1"/>
  <c r="I13"/>
  <c r="I12" s="1"/>
  <c r="I11" s="1"/>
  <c r="H13"/>
  <c r="H12" s="1"/>
  <c r="H11" s="1"/>
  <c r="G13"/>
  <c r="G12" s="1"/>
  <c r="G11" s="1"/>
  <c r="I10"/>
  <c r="H9"/>
  <c r="I9" s="1"/>
  <c r="G9"/>
  <c r="G8" s="1"/>
  <c r="G7" s="1"/>
  <c r="H8"/>
  <c r="I8" s="1"/>
  <c r="I38" i="60"/>
  <c r="I37" s="1"/>
  <c r="H38"/>
  <c r="H37" s="1"/>
  <c r="I31"/>
  <c r="H31"/>
  <c r="H30" s="1"/>
  <c r="H29" s="1"/>
  <c r="I30"/>
  <c r="I29" s="1"/>
  <c r="I18"/>
  <c r="H18"/>
  <c r="H17" s="1"/>
  <c r="I14"/>
  <c r="H14"/>
  <c r="H13" s="1"/>
  <c r="H12" s="1"/>
  <c r="I13"/>
  <c r="I12" s="1"/>
  <c r="H9"/>
  <c r="H8" s="1"/>
  <c r="H7" s="1"/>
  <c r="I7"/>
  <c r="D19" i="19"/>
  <c r="I17" i="60" l="1"/>
  <c r="H28" i="61"/>
  <c r="I28" s="1"/>
  <c r="H17"/>
  <c r="H7"/>
  <c r="I7" s="1"/>
  <c r="H20"/>
  <c r="I20" s="1"/>
  <c r="H30" i="64"/>
  <c r="G34" i="61"/>
  <c r="G10" i="51"/>
  <c r="H13" i="52" s="1"/>
  <c r="J14"/>
  <c r="J15"/>
  <c r="J16"/>
  <c r="J17"/>
  <c r="J21"/>
  <c r="J22"/>
  <c r="J23"/>
  <c r="J24"/>
  <c r="J26"/>
  <c r="J33"/>
  <c r="J34"/>
  <c r="J36"/>
  <c r="J43"/>
  <c r="J51"/>
  <c r="J52"/>
  <c r="J56"/>
  <c r="J68"/>
  <c r="J69"/>
  <c r="J71"/>
  <c r="I15"/>
  <c r="I17"/>
  <c r="I18"/>
  <c r="I21"/>
  <c r="I22"/>
  <c r="I23"/>
  <c r="I24"/>
  <c r="I28"/>
  <c r="I29"/>
  <c r="I30"/>
  <c r="I32"/>
  <c r="I34"/>
  <c r="I36"/>
  <c r="I43"/>
  <c r="I47"/>
  <c r="I51"/>
  <c r="I52"/>
  <c r="I56"/>
  <c r="I60"/>
  <c r="I61"/>
  <c r="I62"/>
  <c r="I63"/>
  <c r="I64"/>
  <c r="I68"/>
  <c r="I69"/>
  <c r="I70"/>
  <c r="I71"/>
  <c r="H14"/>
  <c r="H15"/>
  <c r="H16"/>
  <c r="H17"/>
  <c r="H18"/>
  <c r="H21"/>
  <c r="H22"/>
  <c r="H23"/>
  <c r="H24"/>
  <c r="H25"/>
  <c r="H26"/>
  <c r="H28"/>
  <c r="H29"/>
  <c r="H30"/>
  <c r="H32"/>
  <c r="H34"/>
  <c r="H36"/>
  <c r="H41"/>
  <c r="H42"/>
  <c r="H43"/>
  <c r="H47"/>
  <c r="H51"/>
  <c r="H52"/>
  <c r="H56"/>
  <c r="H60"/>
  <c r="H61"/>
  <c r="H62"/>
  <c r="H63"/>
  <c r="H64"/>
  <c r="H68"/>
  <c r="H69"/>
  <c r="H70"/>
  <c r="H71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10"/>
  <c r="I14" i="45"/>
  <c r="I15"/>
  <c r="I16"/>
  <c r="I17"/>
  <c r="I18"/>
  <c r="I21"/>
  <c r="I22"/>
  <c r="I23"/>
  <c r="I24"/>
  <c r="I25"/>
  <c r="I26"/>
  <c r="I28"/>
  <c r="I29"/>
  <c r="I30"/>
  <c r="I32"/>
  <c r="I33"/>
  <c r="I34"/>
  <c r="I36"/>
  <c r="I43"/>
  <c r="I44"/>
  <c r="I45"/>
  <c r="I49"/>
  <c r="I54"/>
  <c r="I55"/>
  <c r="I59"/>
  <c r="I64"/>
  <c r="I65"/>
  <c r="I67"/>
  <c r="I71"/>
  <c r="I72"/>
  <c r="I73"/>
  <c r="I74"/>
  <c r="I75"/>
  <c r="I79"/>
  <c r="I80"/>
  <c r="I81"/>
  <c r="H14"/>
  <c r="H15"/>
  <c r="H16"/>
  <c r="H17"/>
  <c r="H18"/>
  <c r="H21"/>
  <c r="H22"/>
  <c r="H23"/>
  <c r="H24"/>
  <c r="H25"/>
  <c r="H26"/>
  <c r="H28"/>
  <c r="H29"/>
  <c r="H30"/>
  <c r="H32"/>
  <c r="H33"/>
  <c r="H34"/>
  <c r="H35"/>
  <c r="H36"/>
  <c r="H43"/>
  <c r="H44"/>
  <c r="H45"/>
  <c r="H49"/>
  <c r="H54"/>
  <c r="H55"/>
  <c r="H59"/>
  <c r="H64"/>
  <c r="H65"/>
  <c r="H67"/>
  <c r="H71"/>
  <c r="H72"/>
  <c r="H73"/>
  <c r="H74"/>
  <c r="H75"/>
  <c r="H79"/>
  <c r="H80"/>
  <c r="H81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9"/>
  <c r="G40"/>
  <c r="G41"/>
  <c r="G42"/>
  <c r="G43"/>
  <c r="G44"/>
  <c r="G45"/>
  <c r="G46"/>
  <c r="G47"/>
  <c r="G48"/>
  <c r="G49"/>
  <c r="G51"/>
  <c r="G52"/>
  <c r="G53"/>
  <c r="G54"/>
  <c r="G55"/>
  <c r="G56"/>
  <c r="G57"/>
  <c r="G58"/>
  <c r="G59"/>
  <c r="G64"/>
  <c r="G65"/>
  <c r="G67"/>
  <c r="G68"/>
  <c r="G69"/>
  <c r="G70"/>
  <c r="G71"/>
  <c r="G72"/>
  <c r="G73"/>
  <c r="G74"/>
  <c r="G75"/>
  <c r="G76"/>
  <c r="G77"/>
  <c r="G78"/>
  <c r="G79"/>
  <c r="G80"/>
  <c r="G81"/>
  <c r="G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9"/>
  <c r="F40"/>
  <c r="F41"/>
  <c r="F42"/>
  <c r="F43"/>
  <c r="F44"/>
  <c r="F45"/>
  <c r="F46"/>
  <c r="F47"/>
  <c r="F48"/>
  <c r="F49"/>
  <c r="F51"/>
  <c r="F52"/>
  <c r="F53"/>
  <c r="F54"/>
  <c r="F55"/>
  <c r="F56"/>
  <c r="F57"/>
  <c r="F58"/>
  <c r="F59"/>
  <c r="F64"/>
  <c r="F65"/>
  <c r="F67"/>
  <c r="F68"/>
  <c r="F69"/>
  <c r="F70"/>
  <c r="F71"/>
  <c r="F72"/>
  <c r="F73"/>
  <c r="F74"/>
  <c r="F75"/>
  <c r="F76"/>
  <c r="F77"/>
  <c r="F78"/>
  <c r="F79"/>
  <c r="F80"/>
  <c r="F81"/>
  <c r="F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9"/>
  <c r="E40"/>
  <c r="E41"/>
  <c r="E42"/>
  <c r="E43"/>
  <c r="E44"/>
  <c r="E45"/>
  <c r="E46"/>
  <c r="E47"/>
  <c r="E48"/>
  <c r="E49"/>
  <c r="E51"/>
  <c r="E52"/>
  <c r="E53"/>
  <c r="E54"/>
  <c r="E55"/>
  <c r="E56"/>
  <c r="E57"/>
  <c r="E58"/>
  <c r="E59"/>
  <c r="E64"/>
  <c r="E65"/>
  <c r="E67"/>
  <c r="E68"/>
  <c r="E69"/>
  <c r="E70"/>
  <c r="E71"/>
  <c r="E72"/>
  <c r="E73"/>
  <c r="E74"/>
  <c r="E75"/>
  <c r="E76"/>
  <c r="E77"/>
  <c r="E78"/>
  <c r="E79"/>
  <c r="E80"/>
  <c r="E81"/>
  <c r="E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9"/>
  <c r="D40"/>
  <c r="D41"/>
  <c r="D42"/>
  <c r="D43"/>
  <c r="D44"/>
  <c r="D45"/>
  <c r="D46"/>
  <c r="D47"/>
  <c r="D48"/>
  <c r="D49"/>
  <c r="D51"/>
  <c r="D52"/>
  <c r="D53"/>
  <c r="D54"/>
  <c r="D55"/>
  <c r="D56"/>
  <c r="D57"/>
  <c r="D58"/>
  <c r="D59"/>
  <c r="D64"/>
  <c r="D65"/>
  <c r="D67"/>
  <c r="D68"/>
  <c r="D69"/>
  <c r="D70"/>
  <c r="D71"/>
  <c r="D72"/>
  <c r="D73"/>
  <c r="D74"/>
  <c r="D75"/>
  <c r="D76"/>
  <c r="D77"/>
  <c r="D78"/>
  <c r="D79"/>
  <c r="D80"/>
  <c r="D81"/>
  <c r="D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9"/>
  <c r="B40"/>
  <c r="B41"/>
  <c r="B42"/>
  <c r="B43"/>
  <c r="B44"/>
  <c r="B45"/>
  <c r="B46"/>
  <c r="B47"/>
  <c r="B48"/>
  <c r="B49"/>
  <c r="B51"/>
  <c r="B52"/>
  <c r="B53"/>
  <c r="B54"/>
  <c r="B55"/>
  <c r="B56"/>
  <c r="B57"/>
  <c r="B58"/>
  <c r="B59"/>
  <c r="B64"/>
  <c r="B65"/>
  <c r="B67"/>
  <c r="B68"/>
  <c r="B69"/>
  <c r="B70"/>
  <c r="B71"/>
  <c r="B72"/>
  <c r="B73"/>
  <c r="B74"/>
  <c r="B75"/>
  <c r="B76"/>
  <c r="B77"/>
  <c r="B78"/>
  <c r="B79"/>
  <c r="B80"/>
  <c r="B81"/>
  <c r="B10"/>
  <c r="H13" i="51"/>
  <c r="I16" i="52" s="1"/>
  <c r="H11" i="51"/>
  <c r="I14" i="52" s="1"/>
  <c r="H52" i="51"/>
  <c r="I55" i="52" s="1"/>
  <c r="D9" i="30"/>
  <c r="H67" i="52"/>
  <c r="G52" i="51"/>
  <c r="H55" i="52" s="1"/>
  <c r="H39" i="51"/>
  <c r="I42" i="52" s="1"/>
  <c r="H38" i="51"/>
  <c r="I41" i="52" s="1"/>
  <c r="H23" i="51"/>
  <c r="I26" i="52" s="1"/>
  <c r="I47" i="51"/>
  <c r="J50" i="52" s="1"/>
  <c r="H47" i="51"/>
  <c r="H46" s="1"/>
  <c r="I49" i="52" s="1"/>
  <c r="I67"/>
  <c r="G47" i="51"/>
  <c r="H50" i="52" s="1"/>
  <c r="H78" i="45"/>
  <c r="I78"/>
  <c r="C8" i="20"/>
  <c r="J53" i="23"/>
  <c r="I56" i="45" s="1"/>
  <c r="H34" i="61" l="1"/>
  <c r="I34"/>
  <c r="H51" i="51"/>
  <c r="I54" i="52" s="1"/>
  <c r="I25"/>
  <c r="I50"/>
  <c r="I58" i="45"/>
  <c r="J54" i="23"/>
  <c r="I57" i="45" s="1"/>
  <c r="G28" i="51" l="1"/>
  <c r="H31" i="52" s="1"/>
  <c r="H58" i="45"/>
  <c r="E19" i="18" l="1"/>
  <c r="E16" i="64"/>
  <c r="E28"/>
  <c r="I28"/>
  <c r="H28"/>
  <c r="G28"/>
  <c r="F28"/>
  <c r="I16"/>
  <c r="H16"/>
  <c r="G16"/>
  <c r="F16"/>
  <c r="I37"/>
  <c r="H37"/>
  <c r="I30"/>
  <c r="F30"/>
  <c r="I21"/>
  <c r="H21"/>
  <c r="G21"/>
  <c r="F21"/>
  <c r="E21"/>
  <c r="I18"/>
  <c r="H18"/>
  <c r="G18"/>
  <c r="F18"/>
  <c r="E18"/>
  <c r="I13"/>
  <c r="H13"/>
  <c r="G13"/>
  <c r="F13"/>
  <c r="E13"/>
  <c r="C11" i="30"/>
  <c r="I32" i="51"/>
  <c r="J35" i="52" s="1"/>
  <c r="H32" i="51"/>
  <c r="I35" i="52" s="1"/>
  <c r="G32" i="51"/>
  <c r="H35" i="52" s="1"/>
  <c r="J32" i="23"/>
  <c r="I35" i="45" s="1"/>
  <c r="E11" i="30"/>
  <c r="E8" s="1"/>
  <c r="D11"/>
  <c r="D8" s="1"/>
  <c r="F26" i="64" l="1"/>
  <c r="H12"/>
  <c r="H11" s="1"/>
  <c r="E12"/>
  <c r="E11" s="1"/>
  <c r="I12"/>
  <c r="I11" s="1"/>
  <c r="H24"/>
  <c r="H25" s="1"/>
  <c r="F12"/>
  <c r="F11" s="1"/>
  <c r="F24"/>
  <c r="F25" s="1"/>
  <c r="E24"/>
  <c r="E25" s="1"/>
  <c r="I24"/>
  <c r="I25" s="1"/>
  <c r="E26"/>
  <c r="I27"/>
  <c r="I26" s="1"/>
  <c r="I40" s="1"/>
  <c r="G12"/>
  <c r="G11" s="1"/>
  <c r="G24"/>
  <c r="G25" s="1"/>
  <c r="H27"/>
  <c r="H26" s="1"/>
  <c r="H40" s="1"/>
  <c r="G26"/>
  <c r="D8" i="20"/>
  <c r="C16"/>
  <c r="D16"/>
  <c r="F41" i="64" l="1"/>
  <c r="E41"/>
  <c r="I41"/>
  <c r="H41"/>
  <c r="E8" i="62" l="1"/>
  <c r="F8"/>
  <c r="G8"/>
  <c r="I8"/>
  <c r="J8"/>
  <c r="K8"/>
  <c r="M8"/>
  <c r="N8"/>
  <c r="O8"/>
  <c r="L7"/>
  <c r="L8" s="1"/>
  <c r="H7"/>
  <c r="H8" s="1"/>
  <c r="D7"/>
  <c r="D8" s="1"/>
  <c r="F7" i="59" l="1"/>
  <c r="E7"/>
  <c r="I10" i="51" l="1"/>
  <c r="J13" i="52" s="1"/>
  <c r="G9" i="51"/>
  <c r="H10"/>
  <c r="I13" i="52" s="1"/>
  <c r="H63" i="51"/>
  <c r="J10" i="23"/>
  <c r="J9" s="1"/>
  <c r="I10"/>
  <c r="I46" i="51"/>
  <c r="I52"/>
  <c r="G30"/>
  <c r="H33" i="52" s="1"/>
  <c r="H30" i="51"/>
  <c r="I33" i="52" s="1"/>
  <c r="I15" i="51"/>
  <c r="J18" i="52" s="1"/>
  <c r="I25" i="51"/>
  <c r="J28" i="52" s="1"/>
  <c r="I26" i="51"/>
  <c r="J29" i="52" s="1"/>
  <c r="I27" i="51"/>
  <c r="J30" i="52" s="1"/>
  <c r="I29" i="51"/>
  <c r="J32" i="52" s="1"/>
  <c r="I38" i="51"/>
  <c r="J41" i="52" s="1"/>
  <c r="I39" i="51"/>
  <c r="J42" i="52" s="1"/>
  <c r="I44" i="51"/>
  <c r="J47" i="52" s="1"/>
  <c r="I57" i="51"/>
  <c r="J60" i="52" s="1"/>
  <c r="I58" i="51"/>
  <c r="J61" i="52" s="1"/>
  <c r="I59" i="51"/>
  <c r="J62" i="52" s="1"/>
  <c r="I60" i="51"/>
  <c r="J63" i="52" s="1"/>
  <c r="I61" i="51"/>
  <c r="J64" i="52" s="1"/>
  <c r="I67" i="51"/>
  <c r="H56"/>
  <c r="G56"/>
  <c r="H55"/>
  <c r="H50"/>
  <c r="I53" i="52" s="1"/>
  <c r="G51" i="51"/>
  <c r="G46"/>
  <c r="H45"/>
  <c r="I48" i="52" s="1"/>
  <c r="H43" i="51"/>
  <c r="G43"/>
  <c r="H42"/>
  <c r="H37"/>
  <c r="G37"/>
  <c r="H28"/>
  <c r="H24"/>
  <c r="G24"/>
  <c r="J67" i="23"/>
  <c r="I70" i="45" s="1"/>
  <c r="I67" i="23"/>
  <c r="J66"/>
  <c r="I54"/>
  <c r="I53" i="45"/>
  <c r="I50" i="23"/>
  <c r="I48" i="45"/>
  <c r="J39" i="23"/>
  <c r="I39"/>
  <c r="J28"/>
  <c r="I31" i="45" s="1"/>
  <c r="I28" i="23"/>
  <c r="H31" i="45" s="1"/>
  <c r="J24" i="23"/>
  <c r="E29" i="30"/>
  <c r="D29"/>
  <c r="C29"/>
  <c r="E27"/>
  <c r="D27"/>
  <c r="C27"/>
  <c r="E25"/>
  <c r="D25"/>
  <c r="C25"/>
  <c r="E21"/>
  <c r="D21"/>
  <c r="C21"/>
  <c r="E19"/>
  <c r="D19"/>
  <c r="C19"/>
  <c r="E17"/>
  <c r="D17"/>
  <c r="C17"/>
  <c r="E15"/>
  <c r="D15"/>
  <c r="C15"/>
  <c r="C8"/>
  <c r="D32" l="1"/>
  <c r="E32"/>
  <c r="H54" i="51"/>
  <c r="I58" i="52"/>
  <c r="I63" i="51"/>
  <c r="J66" i="52" s="1"/>
  <c r="I66"/>
  <c r="I43" i="51"/>
  <c r="J46" i="52" s="1"/>
  <c r="I46"/>
  <c r="J67"/>
  <c r="J70"/>
  <c r="G62" i="51"/>
  <c r="H65" i="52" s="1"/>
  <c r="H66"/>
  <c r="I28" i="51"/>
  <c r="J31" i="52" s="1"/>
  <c r="I31"/>
  <c r="G42" i="51"/>
  <c r="H46" i="52"/>
  <c r="I56" i="51"/>
  <c r="J59" i="52" s="1"/>
  <c r="I59"/>
  <c r="G17" i="51"/>
  <c r="H20" i="52" s="1"/>
  <c r="H27"/>
  <c r="I27"/>
  <c r="H17" i="51"/>
  <c r="I20" i="52" s="1"/>
  <c r="H41" i="51"/>
  <c r="I45" i="52"/>
  <c r="G55" i="51"/>
  <c r="H59" i="52"/>
  <c r="G36" i="51"/>
  <c r="H40" i="52"/>
  <c r="H27" i="45"/>
  <c r="I17" i="23"/>
  <c r="H20" i="45" s="1"/>
  <c r="I44" i="23"/>
  <c r="H48" i="45"/>
  <c r="I27"/>
  <c r="I66" i="23"/>
  <c r="H70" i="45"/>
  <c r="H76"/>
  <c r="H77"/>
  <c r="J65" i="23"/>
  <c r="I68" i="45" s="1"/>
  <c r="I69"/>
  <c r="J43" i="23"/>
  <c r="I46" i="45" s="1"/>
  <c r="I47"/>
  <c r="I76"/>
  <c r="I77"/>
  <c r="H36" i="51"/>
  <c r="I40" i="52"/>
  <c r="J25"/>
  <c r="I9" i="23"/>
  <c r="H13" i="45"/>
  <c r="I12"/>
  <c r="I13"/>
  <c r="I45" i="51"/>
  <c r="J48" i="52" s="1"/>
  <c r="J49"/>
  <c r="G45" i="51"/>
  <c r="H48" i="52" s="1"/>
  <c r="H49"/>
  <c r="G50" i="51"/>
  <c r="H53" i="52" s="1"/>
  <c r="H54"/>
  <c r="I51" i="51"/>
  <c r="J55" i="52"/>
  <c r="I53" i="23"/>
  <c r="H56" i="45" s="1"/>
  <c r="H57"/>
  <c r="I49" i="23"/>
  <c r="H53" i="45"/>
  <c r="I52"/>
  <c r="I51"/>
  <c r="J38" i="23"/>
  <c r="I42" i="45"/>
  <c r="I38" i="23"/>
  <c r="H42" i="45"/>
  <c r="G8" i="51"/>
  <c r="H11" i="52" s="1"/>
  <c r="H12"/>
  <c r="I42" i="51"/>
  <c r="J45" i="52" s="1"/>
  <c r="I24" i="51"/>
  <c r="J27" i="52" s="1"/>
  <c r="I37" i="51"/>
  <c r="H34"/>
  <c r="I37" i="52" s="1"/>
  <c r="H62" i="51"/>
  <c r="H9"/>
  <c r="I55"/>
  <c r="J58" i="52" s="1"/>
  <c r="J36" i="23"/>
  <c r="I16" l="1"/>
  <c r="H19" i="45" s="1"/>
  <c r="H16" i="51"/>
  <c r="I19" i="52" s="1"/>
  <c r="G16" i="51"/>
  <c r="H19" i="52" s="1"/>
  <c r="G41" i="51"/>
  <c r="H44" i="52" s="1"/>
  <c r="H45"/>
  <c r="I62" i="51"/>
  <c r="I65" i="52"/>
  <c r="G54" i="51"/>
  <c r="H57" i="52" s="1"/>
  <c r="H58"/>
  <c r="J20"/>
  <c r="I41" i="51"/>
  <c r="J44" i="52" s="1"/>
  <c r="I44"/>
  <c r="I54" i="51"/>
  <c r="J57" i="52" s="1"/>
  <c r="I57"/>
  <c r="G35" i="51"/>
  <c r="H39" i="52"/>
  <c r="I65" i="23"/>
  <c r="H68" i="45" s="1"/>
  <c r="H69"/>
  <c r="H46"/>
  <c r="H47"/>
  <c r="I36" i="51"/>
  <c r="J40" i="52"/>
  <c r="H35" i="51"/>
  <c r="I38" i="52" s="1"/>
  <c r="I39"/>
  <c r="J19"/>
  <c r="I8" i="23"/>
  <c r="H12" i="45"/>
  <c r="H7" i="51"/>
  <c r="H69" s="1"/>
  <c r="I12" i="52"/>
  <c r="J8" i="23"/>
  <c r="I11" i="45" s="1"/>
  <c r="I50" i="51"/>
  <c r="J53" i="52" s="1"/>
  <c r="J54"/>
  <c r="I48" i="23"/>
  <c r="H51" i="45" s="1"/>
  <c r="H52"/>
  <c r="J37" i="23"/>
  <c r="I40" i="45" s="1"/>
  <c r="I41"/>
  <c r="I39"/>
  <c r="I37" i="23"/>
  <c r="H41" i="45"/>
  <c r="H8" i="51"/>
  <c r="I9"/>
  <c r="J12" i="52" s="1"/>
  <c r="J65" l="1"/>
  <c r="I10"/>
  <c r="G7" i="51"/>
  <c r="H10" i="52" s="1"/>
  <c r="G34" i="51"/>
  <c r="H37" i="52" s="1"/>
  <c r="H38"/>
  <c r="I72"/>
  <c r="I35" i="51"/>
  <c r="J39" i="52"/>
  <c r="H10" i="45"/>
  <c r="H11"/>
  <c r="I8" i="51"/>
  <c r="I11" i="52"/>
  <c r="I36" i="23"/>
  <c r="H40" i="45"/>
  <c r="H72" i="52"/>
  <c r="D30" i="20"/>
  <c r="C30"/>
  <c r="D28"/>
  <c r="C28"/>
  <c r="D26"/>
  <c r="C26"/>
  <c r="D22"/>
  <c r="C22"/>
  <c r="D20"/>
  <c r="C20"/>
  <c r="D18"/>
  <c r="C18"/>
  <c r="F18" i="19"/>
  <c r="E19"/>
  <c r="D18"/>
  <c r="D23" s="1"/>
  <c r="E18"/>
  <c r="F15"/>
  <c r="E15"/>
  <c r="F11"/>
  <c r="F9" s="1"/>
  <c r="F7" s="1"/>
  <c r="F6" s="1"/>
  <c r="E11"/>
  <c r="E9" s="1"/>
  <c r="E7" s="1"/>
  <c r="E6" s="1"/>
  <c r="D11"/>
  <c r="D9"/>
  <c r="C32" i="20" l="1"/>
  <c r="I34" i="51"/>
  <c r="J38" i="52"/>
  <c r="I7" i="51"/>
  <c r="J11" i="52"/>
  <c r="H39" i="45"/>
  <c r="D32" i="20"/>
  <c r="F23" i="19"/>
  <c r="E23"/>
  <c r="F19"/>
  <c r="D19" i="18"/>
  <c r="E18"/>
  <c r="E15"/>
  <c r="E11"/>
  <c r="E9" s="1"/>
  <c r="E7" s="1"/>
  <c r="E6" s="1"/>
  <c r="E29" s="1"/>
  <c r="D11"/>
  <c r="D6"/>
  <c r="J37" i="52" l="1"/>
  <c r="I69" i="51"/>
  <c r="J72" i="52" s="1"/>
  <c r="J10"/>
  <c r="D18" i="18"/>
  <c r="D29" s="1"/>
  <c r="C16" i="1"/>
  <c r="C15" s="1"/>
  <c r="C13"/>
  <c r="C12" s="1"/>
  <c r="C11"/>
  <c r="C9" s="1"/>
  <c r="D9" l="1"/>
  <c r="E9"/>
  <c r="F9"/>
  <c r="G9"/>
  <c r="H9"/>
  <c r="I9"/>
  <c r="D22"/>
  <c r="D21" s="1"/>
  <c r="D16"/>
  <c r="D19"/>
  <c r="E22"/>
  <c r="E16"/>
  <c r="E19"/>
  <c r="F22"/>
  <c r="F21" s="1"/>
  <c r="F16"/>
  <c r="F19"/>
  <c r="G22"/>
  <c r="G16"/>
  <c r="G19"/>
  <c r="H22"/>
  <c r="H21" s="1"/>
  <c r="H16"/>
  <c r="H19"/>
  <c r="I22"/>
  <c r="I16"/>
  <c r="I19"/>
  <c r="D18" l="1"/>
  <c r="I15"/>
  <c r="I14" s="1"/>
  <c r="I13" s="1"/>
  <c r="H18"/>
  <c r="H15"/>
  <c r="H14" s="1"/>
  <c r="H13" s="1"/>
  <c r="F18"/>
  <c r="F15"/>
  <c r="F14" s="1"/>
  <c r="F13" s="1"/>
  <c r="E15"/>
  <c r="E14" s="1"/>
  <c r="E13" s="1"/>
  <c r="G15"/>
  <c r="G14" s="1"/>
  <c r="G13" s="1"/>
  <c r="D15"/>
  <c r="D14" s="1"/>
  <c r="D13" s="1"/>
  <c r="D7" s="1"/>
  <c r="I21"/>
  <c r="I18" s="1"/>
  <c r="G21"/>
  <c r="G18" s="1"/>
  <c r="E21"/>
  <c r="E18" s="1"/>
  <c r="H7" l="1"/>
  <c r="I7"/>
  <c r="E7"/>
  <c r="F7"/>
  <c r="G7"/>
  <c r="I19" i="45"/>
  <c r="I20"/>
  <c r="J16" i="23"/>
  <c r="I10" i="45"/>
</calcChain>
</file>

<file path=xl/sharedStrings.xml><?xml version="1.0" encoding="utf-8"?>
<sst xmlns="http://schemas.openxmlformats.org/spreadsheetml/2006/main" count="1839" uniqueCount="502">
  <si>
    <t>Дефицит бюджета</t>
  </si>
  <si>
    <t>Источники внутреннего финансирования  дефицита бюджета:</t>
  </si>
  <si>
    <t>в том числе: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</si>
  <si>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</si>
  <si>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</si>
  <si>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 xml:space="preserve">Бюджетные кредиты, полученные от других бюджетов бюджетной системы РФ  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</si>
  <si>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</si>
  <si>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</si>
  <si>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</si>
  <si>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Сумма</t>
  </si>
  <si>
    <t>ИТОГО</t>
  </si>
  <si>
    <t>Код бюджетной классификации</t>
  </si>
  <si>
    <t xml:space="preserve">Сумма </t>
  </si>
  <si>
    <t>Погашение местными бюджетами  кредитов от кредитных организаций в валюте Российской Федерации</t>
  </si>
  <si>
    <t xml:space="preserve">Бюджетные кредиты, полученные от других бюджетов бюджетной системы РФ местными бюджетами  </t>
  </si>
  <si>
    <t>Погашение местными бюджетами   кредитов от других бюджетов бюджетной системы Российской Федерации в валюте Российской Федерации</t>
  </si>
  <si>
    <t>Код доходов</t>
  </si>
  <si>
    <t>Наименование доходов</t>
  </si>
  <si>
    <t>Код  главы администратора</t>
  </si>
  <si>
    <t>Наименование  доходов</t>
  </si>
  <si>
    <t>Код главы администратора*</t>
  </si>
  <si>
    <t>Код бюджетной классификации Российской Федерации</t>
  </si>
  <si>
    <t>Сумма с учетом изменений</t>
  </si>
  <si>
    <t>1 00 00000 00 0000 000</t>
  </si>
  <si>
    <t>НАЛОГОВЫЕ И НЕНАЛОГОВЫЕ ДОХОДЫ</t>
  </si>
  <si>
    <t>НАЛОГОВЫЕ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</si>
  <si>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</si>
  <si>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</si>
  <si>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</si>
  <si>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</si>
  <si>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1 08 00000 00 0000 000</t>
  </si>
  <si>
    <t>Государственная пошлина</t>
  </si>
  <si>
    <t xml:space="preserve"> НЕНАЛОГОВЫЕ ДОХОДЫ</t>
  </si>
  <si>
    <t>1 13 00000 00 0000 000</t>
  </si>
  <si>
    <t>Доходы от оказания платных услуг и компенсации затрат государства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</si>
  <si>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</si>
  <si>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</si>
  <si>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</si>
  <si>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</si>
  <si>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</si>
  <si>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>ВСЕГО РАСХОДОВ</t>
  </si>
  <si>
    <t>СОЦИАЛЬНАЯ ПОЛИТИКА</t>
  </si>
  <si>
    <t>Культура</t>
  </si>
  <si>
    <t>Благоустройство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</si>
  <si>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</si>
  <si>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</si>
  <si>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</si>
  <si>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</si>
  <si>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</si>
  <si>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</si>
  <si>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</si>
  <si>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</si>
  <si>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тыс. руб.</t>
  </si>
  <si>
    <t>№ п/п</t>
  </si>
  <si>
    <t>Наименование показателей</t>
  </si>
  <si>
    <t>3</t>
  </si>
  <si>
    <t>4</t>
  </si>
  <si>
    <t>5</t>
  </si>
  <si>
    <t>6</t>
  </si>
  <si>
    <t>7</t>
  </si>
  <si>
    <t>0100</t>
  </si>
  <si>
    <t>0104</t>
  </si>
  <si>
    <t>0200</t>
  </si>
  <si>
    <t>Мобилизационная и вневойсковая подготовка</t>
  </si>
  <si>
    <t>0203</t>
  </si>
  <si>
    <t>0300</t>
  </si>
  <si>
    <t>0400</t>
  </si>
  <si>
    <t>Дорожное хозяйство (дорожные фонды)</t>
  </si>
  <si>
    <t>0409</t>
  </si>
  <si>
    <t>0500</t>
  </si>
  <si>
    <t>0503</t>
  </si>
  <si>
    <t>0800</t>
  </si>
  <si>
    <t>0801</t>
  </si>
  <si>
    <t>1000</t>
  </si>
  <si>
    <t>1001</t>
  </si>
  <si>
    <t>ФИЗИЧЕСКАЯ КУЛЬТУРА И СПОРТ</t>
  </si>
  <si>
    <t>1100</t>
  </si>
  <si>
    <t>Физическая культура</t>
  </si>
  <si>
    <t>0102</t>
  </si>
  <si>
    <t>КУЛЬТУРА, КИНЕМАТОГРАФИЯ</t>
  </si>
  <si>
    <t>Пенсии, пособия, выплачиваемые организациями сектора государственного управления</t>
  </si>
  <si>
    <t>(тыс. рублей)</t>
  </si>
  <si>
    <t>1 06 01000 00 0000 110</t>
  </si>
  <si>
    <t xml:space="preserve">1 17 05000 00 0000 180  </t>
  </si>
  <si>
    <t xml:space="preserve">Прочие неналоговые доходы  </t>
  </si>
  <si>
    <t>Изменение остатков средств на счетах по учету средств бюджета</t>
  </si>
  <si>
    <r>
      <t>Налог на имущество физических лиц</t>
    </r>
    <r>
      <rPr>
        <i/>
        <sz val="14"/>
        <rFont val="Times New Roman"/>
        <family val="1"/>
        <charset val="204"/>
      </rPr>
      <t xml:space="preserve"> </t>
    </r>
    <r>
      <rPr>
        <i/>
        <sz val="14"/>
        <color rgb="FFFF0000"/>
        <rFont val="Times New Roman"/>
        <family val="1"/>
        <charset val="204"/>
      </rPr>
      <t xml:space="preserve"> </t>
    </r>
  </si>
  <si>
    <t>Раздел, подраздел</t>
  </si>
  <si>
    <t>Раздел</t>
  </si>
  <si>
    <t>Подраздел</t>
  </si>
  <si>
    <t>Целевая статья</t>
  </si>
  <si>
    <t>Вид расходов</t>
  </si>
  <si>
    <t>2</t>
  </si>
  <si>
    <t>01</t>
  </si>
  <si>
    <t>02</t>
  </si>
  <si>
    <t>Высшее должностное лицо сельского поселения и его заместители</t>
  </si>
  <si>
    <t>121</t>
  </si>
  <si>
    <t>04</t>
  </si>
  <si>
    <t>244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</si>
  <si>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</si>
  <si>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</si>
  <si>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</si>
  <si>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</si>
  <si>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Общегосударственные вопросы</t>
  </si>
  <si>
    <t>03</t>
  </si>
  <si>
    <t>Национальная оборона</t>
  </si>
  <si>
    <t>Субвенции на осуществление первичного воинского учета на территориях, где отсутствуют военные комиссариаты</t>
  </si>
  <si>
    <t>10</t>
  </si>
  <si>
    <t>05</t>
  </si>
  <si>
    <t>08</t>
  </si>
  <si>
    <t>11</t>
  </si>
  <si>
    <t>Пособия, компенсация, меры социальной поддержки по публичным нормативным обязательствам</t>
  </si>
  <si>
    <t>801</t>
  </si>
  <si>
    <t>Мин.</t>
  </si>
  <si>
    <t>Р.з.</t>
  </si>
  <si>
    <t>П.р.</t>
  </si>
  <si>
    <t>Ц.ст.</t>
  </si>
  <si>
    <t>В.р.</t>
  </si>
  <si>
    <t>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</si>
  <si>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</si>
  <si>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1 14 06014 10 0000 430</t>
  </si>
  <si>
    <t>Доходы,  получаемые  в  виде  арендной  платы 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земельных участков</t>
  </si>
  <si>
    <t>1 11 05010 10 0000 120</t>
  </si>
  <si>
    <t>Администрация МО " ______________ район"</t>
  </si>
  <si>
    <t>Доходы от продажи товаров, оказываемых учреждениями, находящимися в ведении органов местного самоуправления поселений</t>
  </si>
  <si>
    <t>3 02 02050 10 0000 140</t>
  </si>
  <si>
    <t>Доходы от продажи услуг, оказываемых учреждениями, находящимися в ведении органов местного самоуправления поселений</t>
  </si>
  <si>
    <t>3 02 01050 10 0000 130</t>
  </si>
  <si>
    <t>2 02 00000 00 0000 000</t>
  </si>
  <si>
    <t>1 17 05050 10 0000 180</t>
  </si>
  <si>
    <t>1 17 01050 10 0000 180</t>
  </si>
  <si>
    <t>1 15 02050 10 0000 140</t>
  </si>
  <si>
    <t>1 14 04050 10 0000 420</t>
  </si>
  <si>
    <t>1 14 06025 10 0000 430</t>
  </si>
  <si>
    <t>1 14 03050 10 0000 440</t>
  </si>
  <si>
    <t>1 14 03050 10 0000 410</t>
  </si>
  <si>
    <t>1 14 02053 10 0000 440</t>
  </si>
  <si>
    <t>1 14 02053 10 0000 410</t>
  </si>
  <si>
    <t>1 14 02052 10 0000 440</t>
  </si>
  <si>
    <t>1 14 02052 10 0000 410</t>
  </si>
  <si>
    <t>1 14 01050 10 0000 410</t>
  </si>
  <si>
    <t xml:space="preserve">1 13 02995 10 0000 130 </t>
  </si>
  <si>
    <t>1 13 01995 10 0000 130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</si>
  <si>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 учреждений,  а также имущества   муниципальных унитарных предприятий, в том числе казенных)</t>
  </si>
  <si>
    <t>1 11 09045 10 0000 120</t>
  </si>
  <si>
    <t>1 11 05035 10 0000 120</t>
  </si>
  <si>
    <t xml:space="preserve"> 1 11 05025 10 0000 120</t>
  </si>
  <si>
    <t>Проценты, полученные от предоставления бюджетных кредитов внутри страны за счет средств бюджетов поселений</t>
  </si>
  <si>
    <t>1 11 03050 10 0000 120</t>
  </si>
  <si>
    <t>Доходы в виде прибыли, приходящихся на доли в уставных (складочных) капиталах хозяйственных товариществ и обществ, или дивидендов по акциям, принадлежащим поселениям</t>
  </si>
  <si>
    <t>1 11 01050 10 0000 120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</si>
  <si>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</si>
  <si>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</si>
  <si>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Перечень главных администраторов доходов бюджета муниципального образования «Сейкинское сельское поселение»</t>
  </si>
  <si>
    <t>0310</t>
  </si>
  <si>
    <t>850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</si>
  <si>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</si>
  <si>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</si>
  <si>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2 02  15001 10 0000 151</t>
  </si>
  <si>
    <t>852</t>
  </si>
  <si>
    <t>853</t>
  </si>
  <si>
    <t>Код группы, подгруппы, статьи и вида источников</t>
  </si>
  <si>
    <t xml:space="preserve">Код  главы </t>
  </si>
  <si>
    <t xml:space="preserve">Наименование  </t>
  </si>
  <si>
    <t>Другие общегосударственные вопросы</t>
  </si>
  <si>
    <t>Обеспечение проведения выборов и референдумов</t>
  </si>
  <si>
    <t>0107</t>
  </si>
  <si>
    <t>Специальные расходы</t>
  </si>
  <si>
    <t>07</t>
  </si>
  <si>
    <t>880</t>
  </si>
  <si>
    <t>Дотация бюджетам сельских поселений на выравнивание бюджетной обеспеченности</t>
  </si>
  <si>
    <t>09</t>
  </si>
  <si>
    <t>МП "Комплексное развитие территории муниципального образования "Сейкинское сельское поселение"</t>
  </si>
  <si>
    <t>2 02 49999 10 0000 151</t>
  </si>
  <si>
    <t>Прочие межбюджетные трансферты, прердаваемые сельским поселениям</t>
  </si>
  <si>
    <t>Земельный налог  с физических лиц</t>
  </si>
  <si>
    <t>Увеличение прочих остатков денежных средств бюджетов сельских поселений</t>
  </si>
  <si>
    <t>01 05 02 01 01 0000 510</t>
  </si>
  <si>
    <t>01 05 02 01 01 0000 610</t>
  </si>
  <si>
    <t>Уменьшение прочих остатков денежных средств бюджетов сельских поселений</t>
  </si>
  <si>
    <t>Изменение (+/-)</t>
  </si>
  <si>
    <t>000 01 00 00 00 00 0000 000</t>
  </si>
  <si>
    <t>Увеличение остатков средств бюджетов</t>
  </si>
  <si>
    <t>000 01 02 00 00 00 0000 000</t>
  </si>
  <si>
    <t>000 01 02 00 00 00 0000 700</t>
  </si>
  <si>
    <t>000 01 02 00 00 10 0000 710</t>
  </si>
  <si>
    <t>000 01 02 00 00 00 0000 800</t>
  </si>
  <si>
    <t xml:space="preserve">000 01 02 00 00 10 0000 810 </t>
  </si>
  <si>
    <t>000 01 03 00 00 00 0000 000</t>
  </si>
  <si>
    <t>000 01 03 01 00 00 0000 000</t>
  </si>
  <si>
    <t xml:space="preserve">000 01 03 01 00 10 0000 710 </t>
  </si>
  <si>
    <t xml:space="preserve">000 01 03 01 00 00 0000 800 </t>
  </si>
  <si>
    <t>000 01 03 01 00 10 0000 810</t>
  </si>
  <si>
    <t>01 05 00 00 00 0000 500</t>
  </si>
  <si>
    <t>Увеличение прочих остатков средств бюджетов</t>
  </si>
  <si>
    <t>01 05 02 00 00 0000 500</t>
  </si>
  <si>
    <t>Увеличение прочих остатков денежных средств бюджетов</t>
  </si>
  <si>
    <t>01 05 02 01 00 0000 510</t>
  </si>
  <si>
    <t>Уменьшение остатков средств бюджетов</t>
  </si>
  <si>
    <t>01 05 00 00 00 0000 600</t>
  </si>
  <si>
    <t>Уменьшение прочих остатков средств бюджетов</t>
  </si>
  <si>
    <t>01 05 02 00 00 0000 600</t>
  </si>
  <si>
    <t>Уменьшение прочих остатков денежных средств бюджетов</t>
  </si>
  <si>
    <t>01 05 02 01 00 0000 610</t>
  </si>
  <si>
    <t>0</t>
  </si>
  <si>
    <t>-</t>
  </si>
  <si>
    <t>8</t>
  </si>
  <si>
    <t>01 05 00 00 00 0000 000</t>
  </si>
  <si>
    <t>2 02 49999 10 0000 150</t>
  </si>
  <si>
    <t>2 02 35118 10 0000 150</t>
  </si>
  <si>
    <t>801 01 05 00 00 00 0000 000</t>
  </si>
  <si>
    <t>целевые</t>
  </si>
  <si>
    <t>нецелевые</t>
  </si>
  <si>
    <t>801 01 05 02 00 00 0000 500</t>
  </si>
  <si>
    <t>801 01 05 02 01 00 0000 510</t>
  </si>
  <si>
    <t>801 01 05 02 01 10 0000 510</t>
  </si>
  <si>
    <t xml:space="preserve">  Уменьшение прочих остатков средств бюджетов</t>
  </si>
  <si>
    <t>801 01 05 02 00 00 0000 600</t>
  </si>
  <si>
    <t xml:space="preserve">  Уменьшение прочих остатков денежных средств бюджетов</t>
  </si>
  <si>
    <t>801 01 05 02 01 00 0000 610</t>
  </si>
  <si>
    <t>801 01 05 02 01 10 0000 610</t>
  </si>
  <si>
    <t xml:space="preserve">1 06 06000 00 0000 000 </t>
  </si>
  <si>
    <t>Земельный налог</t>
  </si>
  <si>
    <t>1 06 06033 00 0000 110</t>
  </si>
  <si>
    <t>1 06  06043 00 0000 110</t>
  </si>
  <si>
    <t>Земельный налог  с организаций</t>
  </si>
  <si>
    <t>Изменение (+,-)</t>
  </si>
  <si>
    <t>1 06 06000 00 0000 000</t>
  </si>
  <si>
    <t>1 06 06043 00 0000 110</t>
  </si>
  <si>
    <t>0106</t>
  </si>
  <si>
    <t>Обеспечение деятельности финансовых, налоговых и таможенных органов финансового (финансово-бюджетного) надзора</t>
  </si>
  <si>
    <t>Жилищное хозяйство</t>
  </si>
  <si>
    <t>0501</t>
  </si>
  <si>
    <t>Коммунальное хозяйство</t>
  </si>
  <si>
    <t>0502</t>
  </si>
  <si>
    <t>1105</t>
  </si>
  <si>
    <t>00</t>
  </si>
  <si>
    <t>0000000000</t>
  </si>
  <si>
    <t>Непрограммные направления деятельности</t>
  </si>
  <si>
    <t>991Г000100</t>
  </si>
  <si>
    <t xml:space="preserve">Фонд оплаты труда государственных (муниципальных) органов </t>
  </si>
  <si>
    <t>991Г000110</t>
  </si>
  <si>
    <t>Взносы по обязательному социальному страхованию</t>
  </si>
  <si>
    <t>991Г000120</t>
  </si>
  <si>
    <t>129</t>
  </si>
  <si>
    <t>991Г000130</t>
  </si>
  <si>
    <t>992А000210</t>
  </si>
  <si>
    <t>992А000220</t>
  </si>
  <si>
    <t>992А000230</t>
  </si>
  <si>
    <t>992А000240</t>
  </si>
  <si>
    <t>06</t>
  </si>
  <si>
    <t>Иные межбюджетные трансферты</t>
  </si>
  <si>
    <t>540</t>
  </si>
  <si>
    <t>993В051180</t>
  </si>
  <si>
    <t>Подпрограмма "Устойчивое развитие систем жизнеобеспечения"</t>
  </si>
  <si>
    <t>0110000000</t>
  </si>
  <si>
    <t>Основное мероприятие "Обеспечение пожарной безопасности "</t>
  </si>
  <si>
    <t>0111000100</t>
  </si>
  <si>
    <t>0111000110</t>
  </si>
  <si>
    <t>Основное мероприятие "Дорожное хозяйство (дорожные фонды)"</t>
  </si>
  <si>
    <t>0112000200</t>
  </si>
  <si>
    <t>0112000210</t>
  </si>
  <si>
    <t>Основное мероприятие "Благоустройство"</t>
  </si>
  <si>
    <t>0113000300</t>
  </si>
  <si>
    <t>0113000310</t>
  </si>
  <si>
    <t>Подпрограмма "Развитие социально-культурной сферы"</t>
  </si>
  <si>
    <t>0120000000</t>
  </si>
  <si>
    <t>Основное мероприятие "Культура"</t>
  </si>
  <si>
    <t>0121000100</t>
  </si>
  <si>
    <t>0121000110</t>
  </si>
  <si>
    <t>Основное мероприятие "Социальная политика "</t>
  </si>
  <si>
    <t>0122000200</t>
  </si>
  <si>
    <t>0122000210</t>
  </si>
  <si>
    <t>312</t>
  </si>
  <si>
    <t>01200000000</t>
  </si>
  <si>
    <t>Основное мероприятие "Физическая культура "</t>
  </si>
  <si>
    <t>0123000300</t>
  </si>
  <si>
    <t>0123000330</t>
  </si>
  <si>
    <t>0123000340</t>
  </si>
  <si>
    <t>Сумма на 2022</t>
  </si>
  <si>
    <t>Итого</t>
  </si>
  <si>
    <t>991Г0S8500</t>
  </si>
  <si>
    <t>992А0S8500</t>
  </si>
  <si>
    <t>Изменение прочих остатков средств на счетах по учету средств бюджета сельских поселений</t>
  </si>
  <si>
    <t>Получение кредитов от кредитных организаций бюджетами сельских поселений в валюте Российской Федерации</t>
  </si>
  <si>
    <t>Доходы, получаемые  в  виде  арендной  платы, а также средства  от продажи  права  на заключение договоров  аренды  за  земли,  находящиеся   в  собственности сельских поселений  (за исключением земельных  участков муниципальных бюджетных и автономных учреждений)</t>
  </si>
  <si>
    <t xml:space="preserve">Доходы от сдачи в аренду имущества,  находящегося в  оперативном  управлении   органов   управления сельских поселений  и   созданных   ими   учреждений   (за исключением  имущества  муниципальных бюджетных и автономных учреждений)
</t>
  </si>
  <si>
    <t>Прочие доходы от оказания платных услуг (работ) получателями средств бюджетов сельских поселений</t>
  </si>
  <si>
    <t>Прочие доходы  от  компенсации затрат  бюджетов сельских поселений</t>
  </si>
  <si>
    <t xml:space="preserve">Доходы от продажи квартир, находящихся в собственности сельских поселений 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</si>
  <si>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</si>
  <si>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</si>
  <si>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</si>
  <si>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казенных),в части реализации материальных запасов  по указанному имуществу</t>
  </si>
  <si>
    <t>Средства  от распоряжения и реализации конфискованного и иного имущества, обращенного в доходы сельских поселений (в части реализации основных средств по указанному имуществу)</t>
  </si>
  <si>
    <t>Средства  от распоряжения и реализации конфискованного и иного имущества, обращенного в доходы сельских поселений (в части реализации материальных запасов средств по указанному имуществу)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</si>
  <si>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</si>
  <si>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Доходы  от продажи нематериальных активов, находящихся в собственности сельских поселений </t>
  </si>
  <si>
    <t>Платежи, взимаемые органами управления (организациями) сельских поселений  за выполнение определенных функций</t>
  </si>
  <si>
    <t xml:space="preserve">Невыясненные поступления, зачисляемые в бюджеты сельских поселений </t>
  </si>
  <si>
    <t>Прочие неналоговые доходы бюджетов сельских поселений</t>
  </si>
  <si>
    <t xml:space="preserve">номер договора </t>
  </si>
  <si>
    <t xml:space="preserve"> дата заключен.</t>
  </si>
  <si>
    <t xml:space="preserve">Наименование </t>
  </si>
  <si>
    <t>Изменения (+, -)</t>
  </si>
  <si>
    <t>Межбюджетные трансферты из бюджета сельского поселения, бюджету муниципального образования "Чойский район"  на выполнение части полномочий по осуществлению внутреннего муниципального финансового контроля</t>
  </si>
  <si>
    <t xml:space="preserve">Главный распорядитель бюджетных средств </t>
  </si>
  <si>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</si>
  <si>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</si>
  <si>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Всего</t>
  </si>
  <si>
    <t>в том числе</t>
  </si>
  <si>
    <t>Федеральные средства</t>
  </si>
  <si>
    <t>Республикан-ские средства</t>
  </si>
  <si>
    <t>Местные средства</t>
  </si>
  <si>
    <t xml:space="preserve">Администрация муниципального образования "Сейкинское сельское поселение" </t>
  </si>
  <si>
    <t>Единица измерения:</t>
  </si>
  <si>
    <t>Код классификации доходов бюджетов</t>
  </si>
  <si>
    <t>наименование</t>
  </si>
  <si>
    <t>Условно утвержденные расходы</t>
  </si>
  <si>
    <t>9999</t>
  </si>
  <si>
    <t>99</t>
  </si>
  <si>
    <t>999</t>
  </si>
  <si>
    <t>Обеспечение предоставления социальной помощи населению в МО "Сейкинское сельское поселение" на 2020-2022 годы, в рамках муниципальной программы "Комплексное развитие территории сельского  поселения МО «Сейкинское  сельское  поселение» на 2019-2024 годы, подпрограммы "Развитие социально-культурной сферы" , основного мероприятия подпрограммы "Социальная политика" на 2019-2024 годы</t>
  </si>
  <si>
    <t>Решение Совета депутатов  от 25.11.2011г. № 18-6 (изм. решение от 29.11.2016 г. №24-3)  "Об утверждении Порядка назначения, перерасчета размера и выплаты ежемесячной доплаты к трудовой пенсии выборных лиц, осуществляющих полномочия на постоянной основе в органах местного самоуправления МО «Сейкинское сельское поселение»</t>
  </si>
  <si>
    <t>Резервный фонд местной администрации</t>
  </si>
  <si>
    <t>0111</t>
  </si>
  <si>
    <t>Резервный фонд муниципального образования «Сейкинское сельское поселение»</t>
  </si>
  <si>
    <t>870</t>
  </si>
  <si>
    <t>тыс.рублей</t>
  </si>
  <si>
    <t xml:space="preserve">код   </t>
  </si>
  <si>
    <t>на 2022 год</t>
  </si>
  <si>
    <t>1 01 02000 10 0000 110</t>
  </si>
  <si>
    <t>1 01 02010 10 0000 110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</si>
  <si>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</si>
  <si>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Управление Федеральной налоговой службы России по Республике Алтай</t>
  </si>
  <si>
    <t>1 01 02030 10 0000 110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</si>
  <si>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</si>
  <si>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</t>
  </si>
  <si>
    <t>1 06 01000 00 0000 000</t>
  </si>
  <si>
    <t xml:space="preserve">Налог на имущество </t>
  </si>
  <si>
    <t>1 06 01030 01 0000 110</t>
  </si>
  <si>
    <t>Налог на имущество физичиских лиц, взымаемый по ставкам, применяемым к объектам налогооблажения, расположенным в границах сельского поселения</t>
  </si>
  <si>
    <t>1 06 01030 12 1000 110</t>
  </si>
  <si>
    <t>Налог на имущество физичиских лиц, взымаемый по ставкам, применяемым к объектам налогооблажения, расположенным в границах сельского поселения (пени по соответствующим платежам)</t>
  </si>
  <si>
    <t>1 06 06033 10 000 110</t>
  </si>
  <si>
    <t>Земельный налог с организаций, обладающих земельным участком, расположенным в границах сельских поселений</t>
  </si>
  <si>
    <t>1 06 06043 10 000 110</t>
  </si>
  <si>
    <t>Земельный налог с физических лиц, обладающих земельным участком, расположенным в границах сельских поселений</t>
  </si>
  <si>
    <t>ИТОГО НЕНАЛОГОВЫХ ДОХОДОВ</t>
  </si>
  <si>
    <t>ИТОГО НЕНАЛОГОВЫХ ДОХОДОВ без невыясненных поступлений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</si>
  <si>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</si>
  <si>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
</t>
  </si>
  <si>
    <t>Дотации бюджетам бюджетной системы Российской Федерации</t>
  </si>
  <si>
    <t xml:space="preserve">Дотации бюджетам сельских поселений на выравнивание бюджетной обеспеченности
</t>
  </si>
  <si>
    <t xml:space="preserve">Министерство финансов Республики Алтай </t>
  </si>
  <si>
    <t>Субвенции  бюджетам бюджетной системы Российской Федерации</t>
  </si>
  <si>
    <t>ДОХОДЫ БЕЗ УЧЕТА БЕЗВОЗМЕЗДНЫХ ПОСТУПЛЕНИЙ ОТ ДРУГИХ БЮДЖЕТОВ БЮДЖЕТНОЙ СИСТЕМЫ РОССИЙСКОЙ ФЕДЕРАЦИИ</t>
  </si>
  <si>
    <t>Руководитель</t>
  </si>
  <si>
    <t xml:space="preserve">               </t>
  </si>
  <si>
    <t>(уполномоченное лицо)</t>
  </si>
  <si>
    <t xml:space="preserve"> (должность)</t>
  </si>
  <si>
    <t xml:space="preserve">                       (подпись)</t>
  </si>
  <si>
    <t>(ФИО)</t>
  </si>
  <si>
    <t>Исполнитель</t>
  </si>
  <si>
    <t>Главный бухгалтер</t>
  </si>
  <si>
    <t>(телефон)</t>
  </si>
  <si>
    <t>Наименование главного администратора (администратора) доходов Сейкинского селського поселения</t>
  </si>
  <si>
    <t>Показатели прогноза доходов Сейкинского сельского поселения</t>
  </si>
  <si>
    <t>1 08 04020 01 4000 110</t>
  </si>
  <si>
    <t>Государственная пошлина за совершение нотариальных действий должностными лицами органов местного самоуправления</t>
  </si>
  <si>
    <t>Глава Сейкинского сельского поселения</t>
  </si>
  <si>
    <t>Семикина Ю.В.</t>
  </si>
  <si>
    <t>8 (38822) 26-4-09</t>
  </si>
  <si>
    <t>Показатели прогноза доходов в текущем финансовом году в соответствии с решением о метном бюджете Сейкинского сельского поселения</t>
  </si>
  <si>
    <t>МО "Сейкинское сельское поселение"</t>
  </si>
  <si>
    <t>4-1</t>
  </si>
  <si>
    <t xml:space="preserve">Сумма на 2022 год </t>
  </si>
  <si>
    <t>Сумма на 2023</t>
  </si>
  <si>
    <t xml:space="preserve">Сумма на 2022 г. </t>
  </si>
  <si>
    <t xml:space="preserve"> Сумма на 2023 год </t>
  </si>
  <si>
    <t>Просверикова С.А.</t>
  </si>
  <si>
    <t>на 2023 год</t>
  </si>
  <si>
    <t>Закупка энергетических ресурсов</t>
  </si>
  <si>
    <t>247</t>
  </si>
  <si>
    <t>999000000</t>
  </si>
  <si>
    <t>Сельская администрация муниципального образования "Сейкинское сельское поселение"</t>
  </si>
  <si>
    <t>995Ш000510</t>
  </si>
  <si>
    <t>2 07 0503 10 0000 150</t>
  </si>
  <si>
    <t>Прочие безвозмездные поступления в бюджеты сельских поселений</t>
  </si>
  <si>
    <t>Источники финансирования дефицита  бюджета муниципального образования "Сейкинское сельское поселение" на 2022 год</t>
  </si>
  <si>
    <t>Источники финансирования дефицита  бюджета муниципального образования  "Сейкинское сельское поселение" на 2023-2024 годы</t>
  </si>
  <si>
    <t>Перечень главных администраторов источников финансирования дефицита бюджета муниципального образования "Сейкинское сельское поселение" на 2022 год и на плановый период 2023-2024 годов</t>
  </si>
  <si>
    <t>Приложение 4
к решению «О бюджете 
муниципального образования "Сейкинское сельское поселение "
на 2022 год и на плановый 
период 2023 и 2024 годов»</t>
  </si>
  <si>
    <t>Приложение 1
к решению «О бюджете 
муниципального образования "Сейкинское сельское поселение"
на 2022 год и на плановый 
период 2023 и 2024 годов»</t>
  </si>
  <si>
    <t>Приложение 2
к решению «О бюджете 
муниципального образования "Сейкинское сельское поселение"
на 2022 год и на плановый 
период 2023 и 2024 годов»</t>
  </si>
  <si>
    <t xml:space="preserve">2023 год </t>
  </si>
  <si>
    <t>2024 год</t>
  </si>
  <si>
    <t>Приложение 3
к решению «О бюджете 
муниципального образования "Сейкинское сельское поселение "
на 2022 год и на плановый 
период 2023 и 2024 годов»</t>
  </si>
  <si>
    <t>2 02 25555 10 0000 150</t>
  </si>
  <si>
    <t>2 02 29999 10 0000 150</t>
  </si>
  <si>
    <t>Субсидии бюджетам на софинансирование расходных обязательств субъектов Российской Федерации, связанных с реализацией муниципальной программы "Формирование современной городской среды на территории муниципального образования "Сейкинское сельское поселение" на 2019 - 2023 годы"</t>
  </si>
  <si>
    <t>Субсидии бюджетам на софинансирование расходных обязательств субъектов Российской Федерации, связанных с реализацией муниципальной программы "Комплексное развитие  территории сельского поселения муниципального образования "Сейкинское сельское поселение" на 2019 - 2024 годы"</t>
  </si>
  <si>
    <t>Приложение 5
к решению «О бюджете 
муниципального образования "Сейкинского сельского поселения "
на 2022 год и на плановый 
период 2023 и 2024 годов»</t>
  </si>
  <si>
    <t>Субсидии бюджетам на софинансирование расходных обязательств субъектов Российской Федерации, связанных с реализацией муниципальной программы "Комплексное развитие территории сельского поселения муниципального образования "Сейкинское сельское поселение" на 2019 - 2024 годы"</t>
  </si>
  <si>
    <t>Приложение 6
к решению «О бюджете 
муниципального образования "Сейкинского сельского поселения"
на 2022 год и на плановый 
период 2023 и 2024 годов»</t>
  </si>
  <si>
    <t>2 07 05030 10 0000 150</t>
  </si>
  <si>
    <t xml:space="preserve"> Приложение  7
к решению «О бюджете 
муниципального образования "Сейкинского сельского поселения"
на 2022 год и на плановый 
период 2023 и 2024 годов»</t>
  </si>
  <si>
    <t>Распределение
бюджетных ассигнований по разделам, подразделам классификации расходов бюджета муниципального образования "Сейкинского сельского поселения"  на 2023-2024 годы</t>
  </si>
  <si>
    <t>Приложение 8
к решению «О бюджете 
муниципального образования "Сейкинского сельского поселения"
на 2022 год и на плановый 
период 2023 и 2024 годов»</t>
  </si>
  <si>
    <t xml:space="preserve">Сумма на 2023 год </t>
  </si>
  <si>
    <t>Сумма на 2024 год</t>
  </si>
  <si>
    <t>Приложение 9
к решению «О бюджете 
муниципального образования "Сейкинского сельского поселения"
на 2022 год и на плановый 
период 2023 и 2024 годов»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</si>
  <si>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"Сейкинского сельского поселения"  на 2022 год</t>
  </si>
  <si>
    <t>МП "Комплексное развитие территории сельского поселения муниципального образования "Сейкинское сельское поселение" на 2019-2024 годы"</t>
  </si>
  <si>
    <t>МП "Формирование современной городской среды на территории  муниципального образования "Сейкинское сельское поселение" на 2019-2023 годы"</t>
  </si>
  <si>
    <t>Приложение 10
к решению «О бюджете 
муниципального образования "Сейкинского сельского поселения"
на 2022 год и на плановый 
период 2023 и 2024 годов»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</si>
  <si>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"Сейкинского сельского поселения"  на 2023 и 2024 год</t>
  </si>
  <si>
    <t>Сумма на 2024</t>
  </si>
  <si>
    <t>Приложение 11
к решению «О бюджете 
муниципального образования "Сейкинское сельское поселение "
на 2022 год и на плановый 
период 2023 и 2024 годов»</t>
  </si>
  <si>
    <t>Ведомственная структура расходов бюджета муниципального образования "Сейкинское сельское поселение "  на 2022 год</t>
  </si>
  <si>
    <t>Приложение 12
к решению «О бюджете 
муниципального образования "Сейкинское сельское поселение "
на 2022 год и на плановый 
период 2023 и 2024 годов»</t>
  </si>
  <si>
    <t>Ведомственная структура расходов бюджета муниципального образования "Сейкинское сельское поселение "  на 2023 и 2024 год</t>
  </si>
  <si>
    <t>Приложение 13
к решению «О бюджете 
муниципального образования "Сейкинское сельское поселение"
на 2022 год и на плановый 
период 2023 и 2024 годов»</t>
  </si>
  <si>
    <t>Иные межбюджетные трансферты,  выделяемые из бюджета МО "Сейкинское сельское поселение",
на финансирование расходов, связанных с передачей полномочий органам местного самоуправления муниципальному образованию "Чойский  район" на 2022 год</t>
  </si>
  <si>
    <t xml:space="preserve">Сумма с учетом изменений на 2023 г. </t>
  </si>
  <si>
    <t xml:space="preserve">Сумма на 2024 г. </t>
  </si>
  <si>
    <t>Приложение 14
к решению «О бюджете 
муниципального образования "Сейкинского сельского поселения"
на 2022 год и на плановый 
период 2023 и 2024 годов»</t>
  </si>
  <si>
    <t>Приложение 15
к решению «О бюджете 
муниципального образования "Сейкинского сельского поселения"
на 2022 год и на плановый 
период 2023 и 2024 годов»</t>
  </si>
  <si>
    <t>Распределение бюджетных ассигнований на реализацию муниципальной программы "Комплексное развитие территории муниципального образования "Сейкинское сельское поселение" на 2023-2024 год</t>
  </si>
  <si>
    <t>Сумма  на 2023</t>
  </si>
  <si>
    <t>Приложение 16
к решению «О бюджете 
муниципального образования "Сейкинского сельского поселения"
на 2022 год и на плановый 
период 2023 и 2024 годов»</t>
  </si>
  <si>
    <t>Объем бюджетных ассигнований бюджета муниципального образования"Сейкинское сельское поселение" на исполнение публичных нормативных обязательств на 2022-2024 гг</t>
  </si>
  <si>
    <t xml:space="preserve"> Сумма на 2024 год </t>
  </si>
  <si>
    <t>на 2024 год</t>
  </si>
  <si>
    <t>2 02 30000 00 0000 150</t>
  </si>
  <si>
    <t>2 02 40000 00 0000 150</t>
  </si>
  <si>
    <t>Субсидии бюджетам на софинансирование расходных обязательств субъектов Российской Федерации</t>
  </si>
  <si>
    <t>2 02 00000 00 0000 150</t>
  </si>
  <si>
    <t>Приложение 17
к решению «О бюджете 
муниципального образования "Сейкинского сельского поселения"
на 2022 год и на плановый 
период 2023 и 2024 годов»</t>
  </si>
  <si>
    <t>Основное мероприятие подпрограммы "Благоустройство"</t>
  </si>
  <si>
    <t>МП "Комплексное развитие территории муниципального образования "Сейкинское сельское поселение" на 2020-2025 годы"</t>
  </si>
  <si>
    <t>0113001120</t>
  </si>
  <si>
    <t>Основное мероприятие "Благоустройство", мероприятие  "Благоустройство детской площадки в с. Сёйка по ул. Школьная, 58</t>
  </si>
  <si>
    <t>011F000000</t>
  </si>
  <si>
    <t>Мероприятие "Устройство стадиона в с. Сейка Чойского района Республики Алтай"</t>
  </si>
  <si>
    <t>011F255550</t>
  </si>
  <si>
    <t>Защита населения и территории от последствий чрезвычайных ситуаций природного и техногенного характера, пожарная безопасность</t>
  </si>
  <si>
    <t>Распределение бюджетных ассигнований на реализацию МП "Комплексное развитие территории муниципального образования "Сейкинское сельское поселение" на 2020-2025 годы" , МП "Формирование современной городской среды на территории муниципального образования "Сейкинское сельское поселение" на 2019-2023 годы"</t>
  </si>
  <si>
    <t>МП "Комплексное развитие территории муниципального образования "Сейкинское сельское поселение" на 2020-2025 оды</t>
  </si>
  <si>
    <t>Основное мероприятие "Благоустройство", мероприятие "Благоустройство детской площадки в с.Сейка поул. Школьная, 58"</t>
  </si>
  <si>
    <t>МП "Формирование современной городской среды на территории муниципального образования "Сейкинское сельское поселение" на 2019-2023 годы</t>
  </si>
  <si>
    <t xml:space="preserve">Основное мероприятие "Благоустройство", </t>
  </si>
  <si>
    <t>Мероприятие "Устройство стадиона в с. Сейка Чойского района Республики Алтай</t>
  </si>
  <si>
    <r>
      <t>Объем поступлений доходов в бюджет муниципального образования                                                                                   "</t>
    </r>
    <r>
      <rPr>
        <b/>
        <u/>
        <sz val="14"/>
        <rFont val="Times New Roman"/>
        <family val="1"/>
        <charset val="204"/>
      </rPr>
      <t>Сейкинского сельского поселения</t>
    </r>
    <r>
      <rPr>
        <b/>
        <sz val="14"/>
        <rFont val="Times New Roman"/>
        <family val="1"/>
        <charset val="204"/>
      </rPr>
      <t>"     в 2022 году</t>
    </r>
  </si>
  <si>
    <r>
      <t>Объем поступлений доходов в бюджет муниципального образования                                                                                                        "</t>
    </r>
    <r>
      <rPr>
        <b/>
        <u/>
        <sz val="14"/>
        <rFont val="Times New Roman"/>
        <family val="1"/>
        <charset val="204"/>
      </rPr>
      <t>Сейкинского сельского поселения"</t>
    </r>
    <r>
      <rPr>
        <b/>
        <sz val="14"/>
        <rFont val="Times New Roman"/>
        <family val="1"/>
        <charset val="204"/>
      </rPr>
      <t xml:space="preserve"> в 2023-2024 годах</t>
    </r>
  </si>
  <si>
    <t>Распределение
бюджетных ассигнований по разделам, подразделам классификации расходов бюджета муниципального образования                            "Сейкинского сельского поселения"   на 2022 год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</si>
  <si>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</si>
  <si>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</si>
  <si>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</si>
  <si>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</si>
  <si>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</si>
  <si>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</si>
  <si>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</si>
  <si>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</si>
  <si>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</si>
  <si>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</si>
  <si>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</si>
  <si>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</si>
  <si>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</si>
  <si>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</si>
  <si>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</si>
  <si>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</si>
  <si>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</si>
  <si>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</si>
  <si>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</si>
  <si>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</si>
  <si>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</si>
  <si>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</si>
  <si>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Проведение мероприятий по приведению оплаты труда отдельных категорий граждан в соответствии с Федеральным законодательством и законодательством Республики Алтай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</si>
  <si>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</si>
  <si>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</si>
  <si>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2 02 45784 10 0000 150</t>
  </si>
  <si>
    <t>Межбюджетные трансферты, передаваемые бюджетам сельских поселений на финансироваие дорожной деятельности в отношении автомобильных дорог общего пользования регионального или межмуниципального, местного значения.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</si>
  <si>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</si>
  <si>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</si>
  <si>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округов.</t>
  </si>
  <si>
    <t>2 02  16001 10 0000 150</t>
  </si>
  <si>
    <t>Дотация бюджетам сельских поселений на выравнивание бюджетной обеспеченности из бюджетов муниципальных районов</t>
  </si>
  <si>
    <t>Межбюджетные трансферты, передаваемые бюджетам сельских поселений на финансирование дорожной деятельности в отношении автомобильных дорог общего пользования регионального или межмуниципального, местного значения.</t>
  </si>
  <si>
    <t xml:space="preserve">Выполнение передаваемых полномочий субъектов Российской Федерации </t>
  </si>
  <si>
    <t>0113</t>
  </si>
  <si>
    <t>13</t>
  </si>
  <si>
    <t>Субвенции на осуществление государственных полномочий Республики Алтай в обласи законодательства об административных правонарушениях</t>
  </si>
  <si>
    <t>1110245300</t>
  </si>
  <si>
    <t>0000245300</t>
  </si>
  <si>
    <t>Реестр источников доходов  муниципального образования "Сейкинское сельское поселение"на 2022 год и плановый период 2023 и 2024 годов</t>
  </si>
  <si>
    <t>Показатели кассовых поступлений в текущем финансовом году                                (по состоянию на "01" марта 2022 года)</t>
  </si>
  <si>
    <t xml:space="preserve">Межбюджетные трансферты, передаваемые бюджетам сельских поселений на финансирование дорожной деятельности в отношении автомобильных дорог общего пользования регионального или межмуниципального, местного значения. 
</t>
  </si>
  <si>
    <t>Субсидии бюджетам на софинансирование расходных обязательств субъектов Российской Федерации, связанных с реализацией муниципальной программы "Формирование современной городской среды на территории муниципального образования "Сейкинское сельское поселение" на 2019-2023 годы"</t>
  </si>
  <si>
    <t>Субсидии бюджетам на софинансирование расходных обязательств субъектов Российской Федерации, связанных с реализацией муниципальной программы "Комплексное развитие территории сельского поселения муниципального образования "Сейкинское сельское поселение" на 2019-2024 годы"</t>
  </si>
  <si>
    <t>Субвенции бюджетам сельских поселений на осуществление первичного воинского учета органами местного самоуправления поселений,муниципальных и городских округов.</t>
  </si>
  <si>
    <t>Проведение мероприятий по приведению оплаты труда отдельных категорий граждан в соответствии с Федеральным зконодательством  и законодательством Республики Алтай</t>
  </si>
</sst>
</file>

<file path=xl/styles.xml><?xml version="1.0" encoding="utf-8"?>
<styleSheet xmlns="http://schemas.openxmlformats.org/spreadsheetml/2006/main">
  <numFmts count="7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#,##0.0"/>
    <numFmt numFmtId="167" formatCode="_-* #,##0.0\ _₽_-;\-* #,##0.0\ _₽_-;_-* &quot;-&quot;?\ _₽_-;_-@_-"/>
    <numFmt numFmtId="168" formatCode="dd/mm/yy;@"/>
  </numFmts>
  <fonts count="7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Arial Cyr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 Cyr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Arial Cyr"/>
      <charset val="204"/>
    </font>
    <font>
      <b/>
      <i/>
      <sz val="10"/>
      <color indexed="8"/>
      <name val="Arial Cyr"/>
      <charset val="204"/>
    </font>
    <font>
      <i/>
      <sz val="10"/>
      <color indexed="8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theme="1"/>
      <name val="Arial Cyr"/>
      <family val="2"/>
      <charset val="204"/>
    </font>
    <font>
      <sz val="14"/>
      <name val="Arial Cyr"/>
      <charset val="204"/>
    </font>
    <font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i/>
      <sz val="14"/>
      <name val="Arial Cyr"/>
      <charset val="204"/>
    </font>
    <font>
      <b/>
      <sz val="14"/>
      <name val="Arial Cyr"/>
      <charset val="204"/>
    </font>
    <font>
      <b/>
      <i/>
      <sz val="14"/>
      <name val="Arial Cyr"/>
      <charset val="204"/>
    </font>
    <font>
      <b/>
      <u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Arial Cyr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7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rgb="FF000000"/>
      <name val="Arial Cy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theme="0"/>
      <name val="Arial Cyr"/>
      <charset val="204"/>
    </font>
    <font>
      <sz val="18"/>
      <name val="Arial Cyr"/>
      <charset val="204"/>
    </font>
    <font>
      <sz val="22"/>
      <color indexed="8"/>
      <name val="Times New Roman"/>
      <family val="1"/>
      <charset val="204"/>
    </font>
    <font>
      <sz val="22"/>
      <name val="Times New Roman"/>
      <family val="1"/>
      <charset val="204"/>
    </font>
    <font>
      <sz val="22"/>
      <name val="Arial Cyr"/>
      <charset val="204"/>
    </font>
    <font>
      <b/>
      <sz val="22"/>
      <name val="Times New Roman"/>
      <family val="1"/>
      <charset val="204"/>
    </font>
    <font>
      <b/>
      <u/>
      <sz val="22"/>
      <name val="Times New Roman"/>
      <family val="1"/>
      <charset val="204"/>
    </font>
    <font>
      <sz val="22"/>
      <name val="Calibri"/>
      <family val="2"/>
      <charset val="204"/>
    </font>
    <font>
      <b/>
      <u/>
      <sz val="22"/>
      <name val="Calibri"/>
      <family val="2"/>
    </font>
    <font>
      <sz val="22"/>
      <color indexed="8"/>
      <name val="Calibri"/>
      <family val="2"/>
      <charset val="204"/>
    </font>
    <font>
      <b/>
      <sz val="22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name val="Times New Roman"/>
      <family val="1"/>
      <charset val="204"/>
    </font>
    <font>
      <i/>
      <sz val="22"/>
      <name val="Times New Roman"/>
      <family val="1"/>
      <charset val="204"/>
    </font>
    <font>
      <b/>
      <sz val="22"/>
      <color indexed="8"/>
      <name val="Calibri"/>
      <family val="2"/>
      <charset val="204"/>
    </font>
    <font>
      <u/>
      <sz val="2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indexed="8"/>
      <name val="Arial Cyr"/>
      <charset val="204"/>
    </font>
    <font>
      <b/>
      <sz val="12"/>
      <color indexed="8"/>
      <name val="Arial Cyr"/>
      <charset val="204"/>
    </font>
    <font>
      <sz val="12"/>
      <color indexed="8"/>
      <name val="Arial Cyr"/>
      <charset val="204"/>
    </font>
    <font>
      <b/>
      <i/>
      <sz val="12"/>
      <name val="Arial Cyr"/>
      <charset val="204"/>
    </font>
    <font>
      <i/>
      <sz val="12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7"/>
        <bgColor indexed="9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8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3" fillId="0" borderId="0" applyNumberFormat="0" applyFont="0" applyFill="0" applyBorder="0" applyAlignment="0" applyProtection="0">
      <alignment vertical="top"/>
    </xf>
    <xf numFmtId="0" fontId="24" fillId="0" borderId="0">
      <alignment vertical="top"/>
    </xf>
    <xf numFmtId="0" fontId="2" fillId="0" borderId="0"/>
    <xf numFmtId="0" fontId="3" fillId="0" borderId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9" fontId="46" fillId="0" borderId="20">
      <alignment horizontal="center" vertical="center"/>
    </xf>
    <xf numFmtId="0" fontId="46" fillId="0" borderId="21">
      <alignment horizontal="left" wrapText="1"/>
    </xf>
    <xf numFmtId="0" fontId="23" fillId="0" borderId="0"/>
  </cellStyleXfs>
  <cellXfs count="544">
    <xf numFmtId="0" fontId="0" fillId="0" borderId="0" xfId="0"/>
    <xf numFmtId="0" fontId="5" fillId="0" borderId="0" xfId="0" applyFont="1" applyFill="1"/>
    <xf numFmtId="43" fontId="5" fillId="0" borderId="0" xfId="1" applyFont="1" applyFill="1"/>
    <xf numFmtId="0" fontId="5" fillId="0" borderId="0" xfId="0" applyFont="1" applyFill="1" applyBorder="1" applyAlignment="1">
      <alignment horizontal="center" wrapText="1"/>
    </xf>
    <xf numFmtId="43" fontId="5" fillId="0" borderId="0" xfId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43" fontId="6" fillId="0" borderId="0" xfId="1" applyFont="1" applyFill="1" applyBorder="1" applyAlignment="1">
      <alignment horizontal="center" wrapText="1"/>
    </xf>
    <xf numFmtId="0" fontId="5" fillId="0" borderId="0" xfId="0" applyFont="1" applyFill="1" applyBorder="1"/>
    <xf numFmtId="43" fontId="5" fillId="0" borderId="0" xfId="1" applyFont="1" applyFill="1" applyBorder="1"/>
    <xf numFmtId="0" fontId="0" fillId="0" borderId="0" xfId="0" applyAlignment="1"/>
    <xf numFmtId="0" fontId="5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right"/>
    </xf>
    <xf numFmtId="0" fontId="8" fillId="0" borderId="0" xfId="0" applyFont="1" applyFill="1"/>
    <xf numFmtId="0" fontId="10" fillId="0" borderId="0" xfId="0" applyFont="1"/>
    <xf numFmtId="0" fontId="10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/>
    <xf numFmtId="0" fontId="0" fillId="0" borderId="0" xfId="0" applyAlignment="1">
      <alignment horizontal="center" vertical="center" wrapText="1"/>
    </xf>
    <xf numFmtId="0" fontId="3" fillId="0" borderId="0" xfId="0" applyFont="1" applyAlignment="1"/>
    <xf numFmtId="0" fontId="0" fillId="0" borderId="0" xfId="0" applyAlignment="1">
      <alignment horizontal="right" vertical="justify"/>
    </xf>
    <xf numFmtId="0" fontId="3" fillId="0" borderId="0" xfId="0" applyFont="1" applyAlignment="1">
      <alignment horizontal="left" vertical="justify"/>
    </xf>
    <xf numFmtId="0" fontId="10" fillId="0" borderId="0" xfId="0" applyFont="1" applyFill="1" applyBorder="1" applyAlignment="1">
      <alignment horizontal="left" vertical="justify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vertical="top" wrapText="1"/>
    </xf>
    <xf numFmtId="49" fontId="16" fillId="0" borderId="0" xfId="0" applyNumberFormat="1" applyFont="1" applyAlignment="1">
      <alignment horizontal="center" vertical="top" wrapText="1"/>
    </xf>
    <xf numFmtId="0" fontId="18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6" fillId="0" borderId="0" xfId="0" applyFont="1" applyAlignment="1">
      <alignment horizontal="center" wrapText="1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/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6" fillId="0" borderId="0" xfId="0" applyFont="1"/>
    <xf numFmtId="0" fontId="6" fillId="0" borderId="0" xfId="0" applyFont="1" applyFill="1" applyAlignment="1">
      <alignment horizontal="center" wrapText="1"/>
    </xf>
    <xf numFmtId="0" fontId="9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43" fontId="9" fillId="0" borderId="1" xfId="1" applyNumberFormat="1" applyFont="1" applyFill="1" applyBorder="1" applyAlignment="1">
      <alignment horizontal="center"/>
    </xf>
    <xf numFmtId="0" fontId="9" fillId="0" borderId="0" xfId="0" applyFont="1" applyFill="1"/>
    <xf numFmtId="0" fontId="8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8" fillId="0" borderId="0" xfId="0" applyFont="1" applyFill="1" applyBorder="1"/>
    <xf numFmtId="43" fontId="9" fillId="0" borderId="1" xfId="1" applyFont="1" applyFill="1" applyBorder="1" applyAlignment="1">
      <alignment horizontal="center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43" fontId="8" fillId="0" borderId="0" xfId="0" applyNumberFormat="1" applyFont="1" applyFill="1"/>
    <xf numFmtId="165" fontId="9" fillId="0" borderId="1" xfId="1" applyNumberFormat="1" applyFont="1" applyFill="1" applyBorder="1"/>
    <xf numFmtId="0" fontId="8" fillId="0" borderId="0" xfId="0" applyFont="1"/>
    <xf numFmtId="0" fontId="9" fillId="0" borderId="1" xfId="0" applyFont="1" applyBorder="1" applyAlignment="1">
      <alignment horizontal="justify" vertical="center" wrapText="1"/>
    </xf>
    <xf numFmtId="0" fontId="8" fillId="0" borderId="1" xfId="0" applyFont="1" applyBorder="1"/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0" xfId="0" applyFont="1"/>
    <xf numFmtId="49" fontId="9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0" xfId="0" applyFont="1"/>
    <xf numFmtId="0" fontId="32" fillId="0" borderId="0" xfId="0" applyFont="1"/>
    <xf numFmtId="0" fontId="32" fillId="0" borderId="0" xfId="0" applyFont="1" applyBorder="1"/>
    <xf numFmtId="0" fontId="26" fillId="0" borderId="0" xfId="0" applyFont="1" applyAlignment="1"/>
    <xf numFmtId="0" fontId="26" fillId="0" borderId="0" xfId="0" applyFont="1" applyAlignment="1">
      <alignment horizontal="right" vertical="justify"/>
    </xf>
    <xf numFmtId="0" fontId="26" fillId="0" borderId="0" xfId="0" applyFont="1" applyAlignment="1">
      <alignment horizontal="left" vertical="justify"/>
    </xf>
    <xf numFmtId="0" fontId="8" fillId="0" borderId="0" xfId="0" applyFont="1" applyFill="1" applyBorder="1" applyAlignment="1">
      <alignment horizontal="left" vertical="justify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wrapText="1"/>
    </xf>
    <xf numFmtId="49" fontId="8" fillId="0" borderId="0" xfId="0" applyNumberFormat="1" applyFont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vertical="top" wrapText="1"/>
    </xf>
    <xf numFmtId="0" fontId="8" fillId="3" borderId="1" xfId="0" applyFont="1" applyFill="1" applyBorder="1" applyAlignment="1">
      <alignment horizontal="left" vertical="top" wrapText="1"/>
    </xf>
    <xf numFmtId="0" fontId="26" fillId="3" borderId="0" xfId="0" applyFont="1" applyFill="1"/>
    <xf numFmtId="0" fontId="19" fillId="0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justify" vertical="center"/>
    </xf>
    <xf numFmtId="0" fontId="8" fillId="3" borderId="1" xfId="0" applyFont="1" applyFill="1" applyBorder="1" applyAlignment="1">
      <alignment horizontal="justify" vertical="center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vertical="top" wrapText="1"/>
    </xf>
    <xf numFmtId="49" fontId="16" fillId="0" borderId="0" xfId="0" applyNumberFormat="1" applyFont="1" applyBorder="1" applyAlignment="1">
      <alignment horizontal="center" vertical="top" wrapText="1"/>
    </xf>
    <xf numFmtId="0" fontId="18" fillId="0" borderId="0" xfId="0" applyFont="1" applyBorder="1"/>
    <xf numFmtId="0" fontId="17" fillId="0" borderId="0" xfId="0" applyFont="1" applyBorder="1" applyAlignment="1">
      <alignment horizontal="right" wrapText="1"/>
    </xf>
    <xf numFmtId="0" fontId="8" fillId="0" borderId="0" xfId="0" applyFont="1" applyBorder="1"/>
    <xf numFmtId="0" fontId="20" fillId="0" borderId="0" xfId="0" applyFont="1" applyBorder="1"/>
    <xf numFmtId="0" fontId="35" fillId="0" borderId="0" xfId="0" applyFont="1" applyFill="1" applyBorder="1"/>
    <xf numFmtId="0" fontId="15" fillId="0" borderId="0" xfId="0" applyFont="1" applyFill="1" applyBorder="1"/>
    <xf numFmtId="0" fontId="34" fillId="0" borderId="0" xfId="0" applyFont="1" applyFill="1" applyBorder="1"/>
    <xf numFmtId="0" fontId="26" fillId="0" borderId="0" xfId="0" applyFont="1" applyFill="1" applyBorder="1"/>
    <xf numFmtId="0" fontId="33" fillId="0" borderId="0" xfId="0" applyFont="1" applyFill="1" applyBorder="1"/>
    <xf numFmtId="0" fontId="12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vertical="top" wrapText="1"/>
    </xf>
    <xf numFmtId="0" fontId="37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right" wrapText="1"/>
    </xf>
    <xf numFmtId="0" fontId="13" fillId="0" borderId="0" xfId="0" applyFont="1" applyFill="1" applyBorder="1" applyAlignment="1">
      <alignment horizontal="right"/>
    </xf>
    <xf numFmtId="0" fontId="38" fillId="0" borderId="12" xfId="0" applyFont="1" applyFill="1" applyBorder="1" applyAlignment="1">
      <alignment horizontal="center" vertical="top" wrapText="1"/>
    </xf>
    <xf numFmtId="0" fontId="38" fillId="0" borderId="4" xfId="0" applyFont="1" applyFill="1" applyBorder="1" applyAlignment="1">
      <alignment horizontal="center" vertical="top" wrapText="1"/>
    </xf>
    <xf numFmtId="49" fontId="38" fillId="0" borderId="4" xfId="0" applyNumberFormat="1" applyFont="1" applyFill="1" applyBorder="1" applyAlignment="1">
      <alignment horizontal="center" vertical="top" wrapText="1"/>
    </xf>
    <xf numFmtId="0" fontId="38" fillId="0" borderId="1" xfId="0" applyFont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top" wrapText="1"/>
    </xf>
    <xf numFmtId="0" fontId="37" fillId="0" borderId="1" xfId="0" applyFont="1" applyFill="1" applyBorder="1" applyAlignment="1">
      <alignment horizontal="center" vertical="top" wrapText="1"/>
    </xf>
    <xf numFmtId="49" fontId="37" fillId="0" borderId="1" xfId="0" applyNumberFormat="1" applyFont="1" applyFill="1" applyBorder="1" applyAlignment="1">
      <alignment horizontal="center" vertical="top" wrapText="1"/>
    </xf>
    <xf numFmtId="0" fontId="37" fillId="0" borderId="3" xfId="0" applyFont="1" applyFill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7" xfId="0" applyFont="1" applyFill="1" applyBorder="1" applyAlignment="1">
      <alignment horizontal="left" vertical="top" wrapText="1"/>
    </xf>
    <xf numFmtId="0" fontId="10" fillId="0" borderId="0" xfId="0" applyFont="1" applyFill="1"/>
    <xf numFmtId="0" fontId="10" fillId="0" borderId="0" xfId="0" applyFont="1" applyAlignment="1">
      <alignment horizontal="left"/>
    </xf>
    <xf numFmtId="0" fontId="10" fillId="0" borderId="0" xfId="0" applyFont="1" applyBorder="1"/>
    <xf numFmtId="164" fontId="27" fillId="0" borderId="15" xfId="0" applyNumberFormat="1" applyFont="1" applyFill="1" applyBorder="1" applyAlignment="1">
      <alignment horizontal="center" wrapText="1"/>
    </xf>
    <xf numFmtId="0" fontId="41" fillId="0" borderId="16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26" fillId="0" borderId="0" xfId="0" applyFont="1" applyBorder="1" applyAlignment="1"/>
    <xf numFmtId="0" fontId="19" fillId="0" borderId="1" xfId="0" applyFont="1" applyFill="1" applyBorder="1" applyAlignment="1">
      <alignment horizontal="right"/>
    </xf>
    <xf numFmtId="0" fontId="42" fillId="0" borderId="0" xfId="0" applyFont="1"/>
    <xf numFmtId="0" fontId="42" fillId="0" borderId="1" xfId="0" applyFont="1" applyFill="1" applyBorder="1" applyAlignment="1">
      <alignment horizontal="center" vertical="top" wrapText="1"/>
    </xf>
    <xf numFmtId="164" fontId="27" fillId="0" borderId="0" xfId="0" applyNumberFormat="1" applyFont="1" applyFill="1" applyBorder="1" applyAlignment="1">
      <alignment horizontal="center" wrapText="1"/>
    </xf>
    <xf numFmtId="0" fontId="0" fillId="0" borderId="0" xfId="0"/>
    <xf numFmtId="0" fontId="42" fillId="0" borderId="6" xfId="0" applyFont="1" applyFill="1" applyBorder="1" applyAlignment="1">
      <alignment horizontal="center" vertical="top" wrapText="1"/>
    </xf>
    <xf numFmtId="0" fontId="10" fillId="0" borderId="17" xfId="0" applyFont="1" applyBorder="1" applyAlignment="1">
      <alignment horizontal="left" vertical="top" wrapText="1"/>
    </xf>
    <xf numFmtId="0" fontId="42" fillId="0" borderId="0" xfId="0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/>
    </xf>
    <xf numFmtId="0" fontId="29" fillId="0" borderId="0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44" fillId="0" borderId="1" xfId="0" applyFont="1" applyBorder="1" applyAlignment="1">
      <alignment horizontal="center" vertical="center"/>
    </xf>
    <xf numFmtId="0" fontId="13" fillId="0" borderId="0" xfId="0" applyFont="1" applyFill="1" applyAlignment="1">
      <alignment horizontal="right" wrapText="1"/>
    </xf>
    <xf numFmtId="0" fontId="9" fillId="0" borderId="1" xfId="0" applyFont="1" applyBorder="1" applyAlignment="1">
      <alignment horizontal="justify" vertical="top" wrapText="1"/>
    </xf>
    <xf numFmtId="49" fontId="8" fillId="0" borderId="1" xfId="0" applyNumberFormat="1" applyFont="1" applyFill="1" applyBorder="1" applyAlignment="1">
      <alignment horizontal="center" vertical="center"/>
    </xf>
    <xf numFmtId="43" fontId="8" fillId="0" borderId="0" xfId="1" applyFont="1" applyFill="1" applyBorder="1" applyAlignment="1">
      <alignment horizontal="center" vertical="center" wrapText="1"/>
    </xf>
    <xf numFmtId="43" fontId="9" fillId="0" borderId="0" xfId="1" applyFont="1" applyFill="1" applyBorder="1" applyAlignment="1">
      <alignment horizontal="center" vertical="center" wrapText="1"/>
    </xf>
    <xf numFmtId="43" fontId="8" fillId="0" borderId="0" xfId="1" applyFont="1" applyFill="1" applyBorder="1" applyAlignment="1">
      <alignment horizontal="center" vertical="center"/>
    </xf>
    <xf numFmtId="43" fontId="8" fillId="0" borderId="0" xfId="1" applyFont="1" applyFill="1" applyAlignment="1">
      <alignment horizontal="center" vertical="center"/>
    </xf>
    <xf numFmtId="43" fontId="5" fillId="0" borderId="0" xfId="1" applyFont="1" applyFill="1" applyAlignment="1">
      <alignment horizontal="center" vertical="center"/>
    </xf>
    <xf numFmtId="49" fontId="38" fillId="0" borderId="6" xfId="0" applyNumberFormat="1" applyFont="1" applyFill="1" applyBorder="1" applyAlignment="1">
      <alignment horizontal="center" vertical="top" wrapText="1"/>
    </xf>
    <xf numFmtId="49" fontId="37" fillId="0" borderId="7" xfId="0" applyNumberFormat="1" applyFont="1" applyFill="1" applyBorder="1" applyAlignment="1">
      <alignment horizontal="center" vertical="top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2" fontId="8" fillId="0" borderId="7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29" fillId="0" borderId="1" xfId="0" applyFont="1" applyFill="1" applyBorder="1"/>
    <xf numFmtId="0" fontId="45" fillId="0" borderId="1" xfId="0" applyFont="1" applyFill="1" applyBorder="1" applyAlignment="1">
      <alignment horizontal="center" vertical="center" wrapText="1"/>
    </xf>
    <xf numFmtId="43" fontId="45" fillId="0" borderId="1" xfId="1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vertical="top"/>
    </xf>
    <xf numFmtId="49" fontId="10" fillId="0" borderId="1" xfId="0" applyNumberFormat="1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justify" vertical="top"/>
    </xf>
    <xf numFmtId="0" fontId="29" fillId="0" borderId="1" xfId="0" applyFont="1" applyFill="1" applyBorder="1" applyAlignment="1">
      <alignment horizontal="justify" vertical="top"/>
    </xf>
    <xf numFmtId="0" fontId="45" fillId="0" borderId="1" xfId="0" applyFont="1" applyFill="1" applyBorder="1" applyAlignment="1">
      <alignment vertical="top" wrapText="1"/>
    </xf>
    <xf numFmtId="49" fontId="47" fillId="0" borderId="1" xfId="10" applyFont="1" applyBorder="1" applyProtection="1">
      <alignment horizontal="center" vertical="center"/>
    </xf>
    <xf numFmtId="0" fontId="48" fillId="0" borderId="1" xfId="11" applyNumberFormat="1" applyFont="1" applyBorder="1" applyProtection="1">
      <alignment horizontal="left" wrapText="1"/>
    </xf>
    <xf numFmtId="0" fontId="49" fillId="0" borderId="1" xfId="0" applyFont="1" applyFill="1" applyBorder="1" applyAlignment="1">
      <alignment horizontal="justify" vertical="top" wrapText="1"/>
    </xf>
    <xf numFmtId="0" fontId="9" fillId="0" borderId="0" xfId="0" applyFont="1" applyAlignment="1">
      <alignment horizontal="justify" vertical="top" wrapText="1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6" fontId="8" fillId="3" borderId="1" xfId="0" applyNumberFormat="1" applyFont="1" applyFill="1" applyBorder="1" applyAlignment="1">
      <alignment vertical="center" wrapText="1"/>
    </xf>
    <xf numFmtId="49" fontId="37" fillId="0" borderId="13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49" fontId="7" fillId="0" borderId="0" xfId="0" applyNumberFormat="1" applyFont="1" applyAlignment="1">
      <alignment horizontal="center" vertical="top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4" xfId="0" applyFont="1" applyFill="1" applyBorder="1" applyAlignment="1">
      <alignment horizontal="center" vertical="center" wrapText="1"/>
    </xf>
    <xf numFmtId="49" fontId="38" fillId="0" borderId="4" xfId="0" applyNumberFormat="1" applyFont="1" applyFill="1" applyBorder="1" applyAlignment="1">
      <alignment horizontal="center" vertical="center" wrapText="1"/>
    </xf>
    <xf numFmtId="49" fontId="38" fillId="0" borderId="6" xfId="0" applyNumberFormat="1" applyFont="1" applyFill="1" applyBorder="1" applyAlignment="1">
      <alignment horizontal="center" vertical="center" wrapText="1"/>
    </xf>
    <xf numFmtId="0" fontId="43" fillId="0" borderId="1" xfId="0" applyFont="1" applyBorder="1" applyAlignment="1">
      <alignment vertical="center"/>
    </xf>
    <xf numFmtId="0" fontId="29" fillId="0" borderId="1" xfId="0" applyFont="1" applyFill="1" applyBorder="1" applyAlignment="1">
      <alignment vertical="top" wrapText="1"/>
    </xf>
    <xf numFmtId="2" fontId="8" fillId="3" borderId="1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27" fillId="0" borderId="0" xfId="0" applyNumberFormat="1" applyFont="1" applyAlignment="1">
      <alignment horizontal="center" vertical="top" wrapText="1"/>
    </xf>
    <xf numFmtId="0" fontId="1" fillId="0" borderId="0" xfId="6" applyFont="1"/>
    <xf numFmtId="43" fontId="0" fillId="0" borderId="0" xfId="8" applyFont="1"/>
    <xf numFmtId="0" fontId="8" fillId="0" borderId="0" xfId="7" applyFont="1"/>
    <xf numFmtId="0" fontId="51" fillId="0" borderId="0" xfId="6" applyFont="1"/>
    <xf numFmtId="43" fontId="26" fillId="0" borderId="0" xfId="8" applyFont="1"/>
    <xf numFmtId="0" fontId="9" fillId="0" borderId="5" xfId="7" applyFont="1" applyBorder="1" applyAlignment="1">
      <alignment horizontal="center" vertical="center" wrapText="1"/>
    </xf>
    <xf numFmtId="43" fontId="9" fillId="3" borderId="5" xfId="8" applyFont="1" applyFill="1" applyBorder="1" applyAlignment="1">
      <alignment horizontal="center" vertical="center" wrapText="1"/>
    </xf>
    <xf numFmtId="0" fontId="8" fillId="3" borderId="1" xfId="7" applyFont="1" applyFill="1" applyBorder="1" applyAlignment="1">
      <alignment horizontal="center" vertical="center" wrapText="1"/>
    </xf>
    <xf numFmtId="0" fontId="9" fillId="3" borderId="1" xfId="7" applyFont="1" applyFill="1" applyBorder="1" applyAlignment="1">
      <alignment vertical="center"/>
    </xf>
    <xf numFmtId="0" fontId="8" fillId="3" borderId="1" xfId="7" applyFont="1" applyFill="1" applyBorder="1" applyAlignment="1">
      <alignment vertical="center"/>
    </xf>
    <xf numFmtId="0" fontId="9" fillId="3" borderId="1" xfId="7" applyFont="1" applyFill="1" applyBorder="1" applyAlignment="1">
      <alignment vertical="top"/>
    </xf>
    <xf numFmtId="166" fontId="53" fillId="3" borderId="1" xfId="6" applyNumberFormat="1" applyFont="1" applyFill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27" fillId="0" borderId="1" xfId="0" applyFont="1" applyFill="1" applyBorder="1" applyAlignment="1">
      <alignment horizontal="left" vertical="top" wrapText="1"/>
    </xf>
    <xf numFmtId="0" fontId="54" fillId="0" borderId="0" xfId="0" applyFont="1" applyBorder="1"/>
    <xf numFmtId="0" fontId="5" fillId="0" borderId="0" xfId="0" applyFont="1" applyFill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6" fillId="0" borderId="0" xfId="0" applyFont="1" applyAlignment="1">
      <alignment horizontal="center" vertical="top" wrapText="1"/>
    </xf>
    <xf numFmtId="0" fontId="55" fillId="0" borderId="0" xfId="0" applyFont="1"/>
    <xf numFmtId="0" fontId="56" fillId="0" borderId="0" xfId="0" applyFont="1" applyAlignment="1">
      <alignment horizontal="center" vertical="top" wrapText="1"/>
    </xf>
    <xf numFmtId="0" fontId="56" fillId="0" borderId="0" xfId="0" applyFont="1" applyAlignment="1">
      <alignment vertical="top" wrapText="1"/>
    </xf>
    <xf numFmtId="49" fontId="56" fillId="0" borderId="0" xfId="0" applyNumberFormat="1" applyFont="1" applyAlignment="1">
      <alignment horizontal="center" vertical="top" wrapText="1"/>
    </xf>
    <xf numFmtId="0" fontId="58" fillId="0" borderId="0" xfId="0" applyFont="1"/>
    <xf numFmtId="0" fontId="59" fillId="0" borderId="0" xfId="0" applyFont="1" applyFill="1" applyAlignment="1">
      <alignment horizontal="center" vertical="top" wrapText="1"/>
    </xf>
    <xf numFmtId="49" fontId="57" fillId="0" borderId="0" xfId="0" applyNumberFormat="1" applyFont="1" applyFill="1" applyBorder="1" applyAlignment="1">
      <alignment horizontal="center" vertical="top"/>
    </xf>
    <xf numFmtId="49" fontId="57" fillId="0" borderId="0" xfId="0" applyNumberFormat="1" applyFont="1" applyFill="1" applyBorder="1" applyAlignment="1">
      <alignment horizontal="justify" vertical="top"/>
    </xf>
    <xf numFmtId="49" fontId="57" fillId="0" borderId="0" xfId="0" applyNumberFormat="1" applyFont="1" applyFill="1" applyBorder="1" applyAlignment="1">
      <alignment horizontal="justify" vertical="top" wrapText="1"/>
    </xf>
    <xf numFmtId="49" fontId="57" fillId="0" borderId="0" xfId="0" applyNumberFormat="1" applyFont="1" applyFill="1" applyBorder="1" applyAlignment="1">
      <alignment vertical="center"/>
    </xf>
    <xf numFmtId="49" fontId="60" fillId="0" borderId="0" xfId="0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justify" vertical="top" wrapText="1"/>
    </xf>
    <xf numFmtId="49" fontId="57" fillId="0" borderId="0" xfId="0" applyNumberFormat="1" applyFont="1" applyFill="1" applyAlignment="1">
      <alignment vertical="center"/>
    </xf>
    <xf numFmtId="0" fontId="57" fillId="0" borderId="0" xfId="0" applyFont="1" applyFill="1" applyBorder="1" applyAlignment="1">
      <alignment horizontal="center" vertical="center"/>
    </xf>
    <xf numFmtId="49" fontId="57" fillId="0" borderId="0" xfId="0" applyNumberFormat="1" applyFont="1" applyFill="1" applyAlignment="1">
      <alignment horizontal="center" vertical="center"/>
    </xf>
    <xf numFmtId="0" fontId="57" fillId="0" borderId="0" xfId="0" applyFont="1" applyFill="1" applyAlignment="1">
      <alignment horizontal="center" vertical="top"/>
    </xf>
    <xf numFmtId="0" fontId="57" fillId="0" borderId="0" xfId="0" applyFont="1" applyFill="1" applyAlignment="1">
      <alignment horizontal="justify" vertical="top"/>
    </xf>
    <xf numFmtId="0" fontId="57" fillId="0" borderId="0" xfId="0" applyFont="1" applyFill="1" applyAlignment="1">
      <alignment vertical="center"/>
    </xf>
    <xf numFmtId="49" fontId="57" fillId="0" borderId="0" xfId="0" applyNumberFormat="1" applyFont="1" applyFill="1" applyBorder="1" applyAlignment="1">
      <alignment horizontal="center" vertical="center"/>
    </xf>
    <xf numFmtId="49" fontId="59" fillId="0" borderId="0" xfId="0" applyNumberFormat="1" applyFont="1" applyFill="1" applyBorder="1" applyAlignment="1">
      <alignment horizontal="center" vertical="center"/>
    </xf>
    <xf numFmtId="0" fontId="57" fillId="0" borderId="1" xfId="0" applyNumberFormat="1" applyFont="1" applyFill="1" applyBorder="1" applyAlignment="1" applyProtection="1">
      <alignment horizontal="center" vertical="top" wrapText="1"/>
    </xf>
    <xf numFmtId="0" fontId="57" fillId="0" borderId="1" xfId="0" applyNumberFormat="1" applyFont="1" applyFill="1" applyBorder="1" applyAlignment="1" applyProtection="1">
      <alignment horizontal="center" vertical="center" wrapText="1"/>
    </xf>
    <xf numFmtId="0" fontId="57" fillId="0" borderId="1" xfId="0" applyNumberFormat="1" applyFont="1" applyFill="1" applyBorder="1" applyAlignment="1" applyProtection="1">
      <alignment horizontal="center" vertical="center"/>
    </xf>
    <xf numFmtId="49" fontId="64" fillId="6" borderId="1" xfId="0" applyNumberFormat="1" applyFont="1" applyFill="1" applyBorder="1" applyAlignment="1">
      <alignment horizontal="center" vertical="top"/>
    </xf>
    <xf numFmtId="0" fontId="59" fillId="7" borderId="1" xfId="0" applyFont="1" applyFill="1" applyBorder="1" applyAlignment="1">
      <alignment horizontal="justify" vertical="top"/>
    </xf>
    <xf numFmtId="0" fontId="59" fillId="6" borderId="1" xfId="0" applyFont="1" applyFill="1" applyBorder="1" applyAlignment="1">
      <alignment horizontal="justify" vertical="top"/>
    </xf>
    <xf numFmtId="0" fontId="59" fillId="6" borderId="1" xfId="0" applyFont="1" applyFill="1" applyBorder="1" applyAlignment="1">
      <alignment horizontal="justify" vertical="center"/>
    </xf>
    <xf numFmtId="2" fontId="59" fillId="6" borderId="1" xfId="0" applyNumberFormat="1" applyFont="1" applyFill="1" applyBorder="1" applyAlignment="1">
      <alignment horizontal="center" vertical="center"/>
    </xf>
    <xf numFmtId="0" fontId="64" fillId="6" borderId="1" xfId="0" applyFont="1" applyFill="1" applyBorder="1" applyAlignment="1">
      <alignment horizontal="center" vertical="top"/>
    </xf>
    <xf numFmtId="49" fontId="59" fillId="6" borderId="1" xfId="0" applyNumberFormat="1" applyFont="1" applyFill="1" applyBorder="1" applyAlignment="1">
      <alignment horizontal="justify" vertical="top"/>
    </xf>
    <xf numFmtId="0" fontId="59" fillId="6" borderId="1" xfId="0" applyFont="1" applyFill="1" applyBorder="1" applyAlignment="1">
      <alignment horizontal="justify" vertical="top" wrapText="1"/>
    </xf>
    <xf numFmtId="0" fontId="59" fillId="6" borderId="1" xfId="0" applyFont="1" applyFill="1" applyBorder="1" applyAlignment="1">
      <alignment horizontal="justify" vertical="center" wrapText="1"/>
    </xf>
    <xf numFmtId="0" fontId="65" fillId="8" borderId="1" xfId="0" applyFont="1" applyFill="1" applyBorder="1" applyAlignment="1">
      <alignment horizontal="center" vertical="top"/>
    </xf>
    <xf numFmtId="49" fontId="66" fillId="8" borderId="1" xfId="0" applyNumberFormat="1" applyFont="1" applyFill="1" applyBorder="1" applyAlignment="1">
      <alignment horizontal="justify" vertical="top"/>
    </xf>
    <xf numFmtId="0" fontId="66" fillId="8" borderId="1" xfId="0" applyFont="1" applyFill="1" applyBorder="1" applyAlignment="1">
      <alignment horizontal="justify" vertical="top" wrapText="1"/>
    </xf>
    <xf numFmtId="0" fontId="66" fillId="8" borderId="1" xfId="0" applyFont="1" applyFill="1" applyBorder="1" applyAlignment="1">
      <alignment horizontal="justify" vertical="center" wrapText="1"/>
    </xf>
    <xf numFmtId="2" fontId="66" fillId="8" borderId="1" xfId="0" applyNumberFormat="1" applyFont="1" applyFill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top"/>
    </xf>
    <xf numFmtId="49" fontId="57" fillId="0" borderId="1" xfId="0" applyNumberFormat="1" applyFont="1" applyFill="1" applyBorder="1" applyAlignment="1">
      <alignment horizontal="justify" vertical="top"/>
    </xf>
    <xf numFmtId="0" fontId="57" fillId="0" borderId="1" xfId="0" applyFont="1" applyFill="1" applyBorder="1" applyAlignment="1">
      <alignment horizontal="justify" vertical="top" wrapText="1"/>
    </xf>
    <xf numFmtId="0" fontId="57" fillId="0" borderId="1" xfId="0" applyFont="1" applyFill="1" applyBorder="1" applyAlignment="1">
      <alignment horizontal="center" vertical="center" wrapText="1"/>
    </xf>
    <xf numFmtId="2" fontId="57" fillId="0" borderId="1" xfId="0" applyNumberFormat="1" applyFont="1" applyFill="1" applyBorder="1" applyAlignment="1">
      <alignment horizontal="center" vertical="center"/>
    </xf>
    <xf numFmtId="0" fontId="66" fillId="8" borderId="1" xfId="0" applyNumberFormat="1" applyFont="1" applyFill="1" applyBorder="1" applyAlignment="1">
      <alignment horizontal="justify" vertical="top" wrapText="1"/>
    </xf>
    <xf numFmtId="0" fontId="67" fillId="9" borderId="1" xfId="0" applyFont="1" applyFill="1" applyBorder="1" applyAlignment="1">
      <alignment horizontal="center" vertical="center" wrapText="1"/>
    </xf>
    <xf numFmtId="49" fontId="56" fillId="10" borderId="1" xfId="0" applyNumberFormat="1" applyFont="1" applyFill="1" applyBorder="1" applyAlignment="1">
      <alignment horizontal="center" vertical="top"/>
    </xf>
    <xf numFmtId="49" fontId="57" fillId="10" borderId="1" xfId="0" applyNumberFormat="1" applyFont="1" applyFill="1" applyBorder="1" applyAlignment="1">
      <alignment horizontal="justify" vertical="top"/>
    </xf>
    <xf numFmtId="0" fontId="57" fillId="10" borderId="1" xfId="0" applyFont="1" applyFill="1" applyBorder="1" applyAlignment="1">
      <alignment horizontal="justify" vertical="top" wrapText="1"/>
    </xf>
    <xf numFmtId="0" fontId="57" fillId="3" borderId="1" xfId="0" applyFont="1" applyFill="1" applyBorder="1" applyAlignment="1">
      <alignment horizontal="center" vertical="center" wrapText="1"/>
    </xf>
    <xf numFmtId="2" fontId="57" fillId="10" borderId="1" xfId="0" applyNumberFormat="1" applyFont="1" applyFill="1" applyBorder="1" applyAlignment="1">
      <alignment horizontal="center" vertical="center"/>
    </xf>
    <xf numFmtId="49" fontId="65" fillId="8" borderId="1" xfId="0" applyNumberFormat="1" applyFont="1" applyFill="1" applyBorder="1" applyAlignment="1">
      <alignment horizontal="center" vertical="top"/>
    </xf>
    <xf numFmtId="49" fontId="64" fillId="8" borderId="1" xfId="0" applyNumberFormat="1" applyFont="1" applyFill="1" applyBorder="1" applyAlignment="1">
      <alignment horizontal="center" vertical="top"/>
    </xf>
    <xf numFmtId="49" fontId="59" fillId="8" borderId="1" xfId="0" applyNumberFormat="1" applyFont="1" applyFill="1" applyBorder="1" applyAlignment="1">
      <alignment horizontal="justify" vertical="top"/>
    </xf>
    <xf numFmtId="0" fontId="59" fillId="8" borderId="1" xfId="0" applyFont="1" applyFill="1" applyBorder="1" applyAlignment="1">
      <alignment horizontal="justify" vertical="top" wrapText="1"/>
    </xf>
    <xf numFmtId="0" fontId="59" fillId="8" borderId="1" xfId="0" applyFont="1" applyFill="1" applyBorder="1" applyAlignment="1">
      <alignment horizontal="justify" vertical="center" wrapText="1"/>
    </xf>
    <xf numFmtId="2" fontId="59" fillId="8" borderId="1" xfId="0" applyNumberFormat="1" applyFont="1" applyFill="1" applyBorder="1" applyAlignment="1">
      <alignment horizontal="center" vertical="center"/>
    </xf>
    <xf numFmtId="49" fontId="56" fillId="0" borderId="1" xfId="0" applyNumberFormat="1" applyFont="1" applyFill="1" applyBorder="1" applyAlignment="1">
      <alignment horizontal="center" vertical="top"/>
    </xf>
    <xf numFmtId="0" fontId="64" fillId="0" borderId="1" xfId="0" applyFont="1" applyFill="1" applyBorder="1" applyAlignment="1">
      <alignment horizontal="center" vertical="top"/>
    </xf>
    <xf numFmtId="49" fontId="59" fillId="0" borderId="1" xfId="0" applyNumberFormat="1" applyFont="1" applyFill="1" applyBorder="1" applyAlignment="1">
      <alignment horizontal="justify" vertical="top"/>
    </xf>
    <xf numFmtId="0" fontId="59" fillId="0" borderId="1" xfId="0" applyFont="1" applyFill="1" applyBorder="1" applyAlignment="1">
      <alignment horizontal="justify" vertical="top" wrapText="1"/>
    </xf>
    <xf numFmtId="0" fontId="59" fillId="0" borderId="1" xfId="0" applyFont="1" applyFill="1" applyBorder="1" applyAlignment="1">
      <alignment horizontal="justify" vertical="center" wrapText="1"/>
    </xf>
    <xf numFmtId="2" fontId="59" fillId="0" borderId="1" xfId="0" applyNumberFormat="1" applyFont="1" applyFill="1" applyBorder="1" applyAlignment="1">
      <alignment horizontal="center" vertical="center"/>
    </xf>
    <xf numFmtId="49" fontId="59" fillId="7" borderId="1" xfId="0" applyNumberFormat="1" applyFont="1" applyFill="1" applyBorder="1" applyAlignment="1">
      <alignment horizontal="center" vertical="top" wrapText="1"/>
    </xf>
    <xf numFmtId="0" fontId="59" fillId="7" borderId="1" xfId="0" applyFont="1" applyFill="1" applyBorder="1" applyAlignment="1">
      <alignment horizontal="justify" vertical="top" wrapText="1"/>
    </xf>
    <xf numFmtId="167" fontId="59" fillId="7" borderId="1" xfId="0" applyNumberFormat="1" applyFont="1" applyFill="1" applyBorder="1" applyAlignment="1">
      <alignment horizontal="center" vertical="center"/>
    </xf>
    <xf numFmtId="2" fontId="59" fillId="7" borderId="1" xfId="1" applyNumberFormat="1" applyFont="1" applyFill="1" applyBorder="1" applyAlignment="1">
      <alignment horizontal="center" vertical="center"/>
    </xf>
    <xf numFmtId="0" fontId="56" fillId="7" borderId="1" xfId="0" applyFont="1" applyFill="1" applyBorder="1" applyAlignment="1">
      <alignment vertical="center"/>
    </xf>
    <xf numFmtId="2" fontId="64" fillId="7" borderId="1" xfId="1" applyNumberFormat="1" applyFont="1" applyFill="1" applyBorder="1" applyAlignment="1">
      <alignment horizontal="center" vertical="center"/>
    </xf>
    <xf numFmtId="49" fontId="59" fillId="9" borderId="1" xfId="0" applyNumberFormat="1" applyFont="1" applyFill="1" applyBorder="1" applyAlignment="1">
      <alignment horizontal="center" vertical="top"/>
    </xf>
    <xf numFmtId="0" fontId="59" fillId="9" borderId="1" xfId="0" applyFont="1" applyFill="1" applyBorder="1" applyAlignment="1">
      <alignment horizontal="justify" vertical="top" wrapText="1"/>
    </xf>
    <xf numFmtId="0" fontId="56" fillId="9" borderId="1" xfId="0" applyFont="1" applyFill="1" applyBorder="1" applyAlignment="1">
      <alignment vertical="center"/>
    </xf>
    <xf numFmtId="2" fontId="64" fillId="9" borderId="1" xfId="1" applyNumberFormat="1" applyFont="1" applyFill="1" applyBorder="1" applyAlignment="1">
      <alignment horizontal="center" vertical="center"/>
    </xf>
    <xf numFmtId="49" fontId="57" fillId="0" borderId="1" xfId="0" applyNumberFormat="1" applyFont="1" applyFill="1" applyBorder="1" applyAlignment="1">
      <alignment horizontal="center" vertical="top"/>
    </xf>
    <xf numFmtId="2" fontId="56" fillId="0" borderId="1" xfId="1" applyNumberFormat="1" applyFont="1" applyFill="1" applyBorder="1" applyAlignment="1">
      <alignment horizontal="center" vertical="center"/>
    </xf>
    <xf numFmtId="2" fontId="57" fillId="0" borderId="1" xfId="1" applyNumberFormat="1" applyFont="1" applyFill="1" applyBorder="1" applyAlignment="1">
      <alignment horizontal="center" vertical="center"/>
    </xf>
    <xf numFmtId="2" fontId="57" fillId="9" borderId="1" xfId="1" applyNumberFormat="1" applyFont="1" applyFill="1" applyBorder="1" applyAlignment="1">
      <alignment horizontal="center" vertical="center"/>
    </xf>
    <xf numFmtId="0" fontId="57" fillId="0" borderId="1" xfId="0" applyNumberFormat="1" applyFont="1" applyFill="1" applyBorder="1" applyAlignment="1">
      <alignment horizontal="justify" vertical="top" wrapText="1"/>
    </xf>
    <xf numFmtId="0" fontId="68" fillId="10" borderId="1" xfId="0" applyFont="1" applyFill="1" applyBorder="1" applyAlignment="1">
      <alignment vertical="center"/>
    </xf>
    <xf numFmtId="2" fontId="59" fillId="10" borderId="1" xfId="0" applyNumberFormat="1" applyFont="1" applyFill="1" applyBorder="1" applyAlignment="1">
      <alignment horizontal="center" vertical="center"/>
    </xf>
    <xf numFmtId="0" fontId="59" fillId="10" borderId="0" xfId="0" applyFont="1" applyFill="1" applyBorder="1" applyAlignment="1">
      <alignment horizontal="center" vertical="top" wrapText="1"/>
    </xf>
    <xf numFmtId="0" fontId="68" fillId="10" borderId="0" xfId="0" applyFont="1" applyFill="1" applyBorder="1" applyAlignment="1"/>
    <xf numFmtId="0" fontId="64" fillId="10" borderId="0" xfId="0" applyFont="1" applyFill="1" applyBorder="1" applyAlignment="1">
      <alignment vertical="top"/>
    </xf>
    <xf numFmtId="0" fontId="64" fillId="10" borderId="1" xfId="0" applyFont="1" applyFill="1" applyBorder="1" applyAlignment="1">
      <alignment horizontal="center" vertical="center"/>
    </xf>
    <xf numFmtId="0" fontId="63" fillId="0" borderId="0" xfId="0" applyFont="1" applyAlignment="1">
      <alignment horizontal="center" vertical="top"/>
    </xf>
    <xf numFmtId="0" fontId="63" fillId="0" borderId="0" xfId="0" applyFont="1" applyAlignment="1">
      <alignment horizontal="justify" vertical="top"/>
    </xf>
    <xf numFmtId="0" fontId="56" fillId="0" borderId="0" xfId="0" applyFont="1" applyAlignment="1">
      <alignment horizontal="justify" vertical="top"/>
    </xf>
    <xf numFmtId="0" fontId="63" fillId="0" borderId="0" xfId="0" applyFont="1" applyAlignment="1">
      <alignment vertical="center"/>
    </xf>
    <xf numFmtId="0" fontId="63" fillId="0" borderId="0" xfId="0" applyFont="1"/>
    <xf numFmtId="0" fontId="57" fillId="0" borderId="0" xfId="0" applyFont="1" applyFill="1" applyAlignment="1">
      <alignment horizontal="left" vertical="center"/>
    </xf>
    <xf numFmtId="49" fontId="57" fillId="0" borderId="0" xfId="0" applyNumberFormat="1" applyFont="1" applyFill="1" applyBorder="1" applyAlignment="1">
      <alignment horizontal="center"/>
    </xf>
    <xf numFmtId="0" fontId="57" fillId="0" borderId="0" xfId="0" applyFont="1" applyFill="1" applyBorder="1" applyAlignment="1">
      <alignment vertical="center"/>
    </xf>
    <xf numFmtId="168" fontId="57" fillId="0" borderId="0" xfId="0" applyNumberFormat="1" applyFont="1" applyFill="1" applyBorder="1" applyAlignment="1">
      <alignment horizontal="center" vertical="center" wrapText="1"/>
    </xf>
    <xf numFmtId="0" fontId="57" fillId="0" borderId="0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left"/>
    </xf>
    <xf numFmtId="0" fontId="57" fillId="0" borderId="0" xfId="0" applyFont="1" applyFill="1" applyAlignment="1">
      <alignment horizontal="center"/>
    </xf>
    <xf numFmtId="49" fontId="57" fillId="0" borderId="0" xfId="0" applyNumberFormat="1" applyFont="1" applyFill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70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justify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49" fontId="5" fillId="0" borderId="0" xfId="0" applyNumberFormat="1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4" borderId="1" xfId="0" applyFont="1" applyFill="1" applyBorder="1" applyAlignment="1">
      <alignment horizontal="left" vertical="center" wrapText="1"/>
    </xf>
    <xf numFmtId="49" fontId="5" fillId="4" borderId="1" xfId="0" applyNumberFormat="1" applyFont="1" applyFill="1" applyBorder="1" applyAlignment="1">
      <alignment horizontal="center" wrapText="1"/>
    </xf>
    <xf numFmtId="2" fontId="5" fillId="4" borderId="1" xfId="0" applyNumberFormat="1" applyFont="1" applyFill="1" applyBorder="1" applyAlignment="1">
      <alignment horizontal="center" wrapText="1"/>
    </xf>
    <xf numFmtId="2" fontId="5" fillId="4" borderId="1" xfId="0" applyNumberFormat="1" applyFont="1" applyFill="1" applyBorder="1"/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2" fontId="5" fillId="0" borderId="1" xfId="0" applyNumberFormat="1" applyFont="1" applyBorder="1"/>
    <xf numFmtId="1" fontId="5" fillId="5" borderId="1" xfId="0" applyNumberFormat="1" applyFont="1" applyFill="1" applyBorder="1" applyAlignment="1">
      <alignment horizontal="left" vertical="top" wrapText="1"/>
    </xf>
    <xf numFmtId="49" fontId="5" fillId="5" borderId="1" xfId="0" applyNumberFormat="1" applyFont="1" applyFill="1" applyBorder="1" applyAlignment="1">
      <alignment horizontal="center" wrapText="1"/>
    </xf>
    <xf numFmtId="2" fontId="5" fillId="5" borderId="1" xfId="0" applyNumberFormat="1" applyFont="1" applyFill="1" applyBorder="1" applyAlignment="1">
      <alignment horizontal="center" wrapText="1"/>
    </xf>
    <xf numFmtId="2" fontId="5" fillId="5" borderId="1" xfId="0" applyNumberFormat="1" applyFont="1" applyFill="1" applyBorder="1"/>
    <xf numFmtId="1" fontId="5" fillId="0" borderId="1" xfId="0" applyNumberFormat="1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vertical="center"/>
    </xf>
    <xf numFmtId="1" fontId="5" fillId="4" borderId="1" xfId="0" applyNumberFormat="1" applyFont="1" applyFill="1" applyBorder="1" applyAlignment="1">
      <alignment horizontal="left" vertical="top" wrapText="1"/>
    </xf>
    <xf numFmtId="49" fontId="5" fillId="4" borderId="1" xfId="0" applyNumberFormat="1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left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2" fontId="27" fillId="0" borderId="7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1" fillId="0" borderId="0" xfId="0" applyFont="1"/>
    <xf numFmtId="0" fontId="72" fillId="0" borderId="0" xfId="0" applyFont="1"/>
    <xf numFmtId="0" fontId="6" fillId="3" borderId="10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top" wrapText="1"/>
    </xf>
    <xf numFmtId="49" fontId="5" fillId="3" borderId="1" xfId="0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73" fillId="0" borderId="0" xfId="0" applyFont="1" applyBorder="1"/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5" fillId="0" borderId="0" xfId="0" applyFont="1" applyBorder="1"/>
    <xf numFmtId="0" fontId="72" fillId="0" borderId="0" xfId="0" applyFont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0" fontId="74" fillId="0" borderId="0" xfId="0" applyFont="1" applyFill="1" applyBorder="1"/>
    <xf numFmtId="0" fontId="11" fillId="0" borderId="0" xfId="0" applyFont="1" applyFill="1" applyBorder="1"/>
    <xf numFmtId="0" fontId="75" fillId="0" borderId="0" xfId="0" applyFont="1" applyFill="1" applyBorder="1"/>
    <xf numFmtId="0" fontId="11" fillId="0" borderId="0" xfId="0" applyFont="1" applyBorder="1" applyAlignment="1"/>
    <xf numFmtId="0" fontId="7" fillId="0" borderId="1" xfId="0" applyFont="1" applyFill="1" applyBorder="1" applyAlignment="1">
      <alignment horizontal="right"/>
    </xf>
    <xf numFmtId="0" fontId="7" fillId="0" borderId="1" xfId="0" applyNumberFormat="1" applyFont="1" applyFill="1" applyBorder="1" applyAlignment="1">
      <alignment horizontal="left" vertical="center" wrapText="1"/>
    </xf>
    <xf numFmtId="0" fontId="52" fillId="0" borderId="0" xfId="0" applyFont="1" applyAlignment="1">
      <alignment horizontal="left" vertical="center" wrapText="1"/>
    </xf>
    <xf numFmtId="166" fontId="8" fillId="3" borderId="1" xfId="7" applyNumberFormat="1" applyFont="1" applyFill="1" applyBorder="1" applyAlignment="1">
      <alignment horizontal="center" vertical="center" wrapText="1"/>
    </xf>
    <xf numFmtId="166" fontId="27" fillId="3" borderId="1" xfId="6" applyNumberFormat="1" applyFont="1" applyFill="1" applyBorder="1" applyAlignment="1">
      <alignment horizontal="center" vertical="center"/>
    </xf>
    <xf numFmtId="2" fontId="53" fillId="0" borderId="1" xfId="8" applyNumberFormat="1" applyFont="1" applyFill="1" applyBorder="1" applyAlignment="1">
      <alignment horizontal="center" vertical="center"/>
    </xf>
    <xf numFmtId="2" fontId="27" fillId="0" borderId="1" xfId="8" applyNumberFormat="1" applyFont="1" applyFill="1" applyBorder="1" applyAlignment="1">
      <alignment horizontal="center" vertical="center"/>
    </xf>
    <xf numFmtId="0" fontId="0" fillId="0" borderId="0" xfId="0"/>
    <xf numFmtId="0" fontId="57" fillId="0" borderId="1" xfId="0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57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165" fontId="45" fillId="0" borderId="1" xfId="1" applyNumberFormat="1" applyFont="1" applyFill="1" applyBorder="1" applyAlignment="1"/>
    <xf numFmtId="165" fontId="45" fillId="0" borderId="1" xfId="1" applyNumberFormat="1" applyFont="1" applyFill="1" applyBorder="1" applyAlignment="1">
      <alignment horizontal="center"/>
    </xf>
    <xf numFmtId="0" fontId="0" fillId="0" borderId="0" xfId="0"/>
    <xf numFmtId="0" fontId="57" fillId="0" borderId="1" xfId="0" applyFont="1" applyFill="1" applyBorder="1" applyAlignment="1">
      <alignment horizontal="center" vertical="center" wrapText="1"/>
    </xf>
    <xf numFmtId="0" fontId="0" fillId="0" borderId="0" xfId="0"/>
    <xf numFmtId="0" fontId="57" fillId="0" borderId="1" xfId="0" applyFont="1" applyFill="1" applyBorder="1" applyAlignment="1">
      <alignment horizontal="center" vertical="center" wrapText="1"/>
    </xf>
    <xf numFmtId="2" fontId="9" fillId="0" borderId="7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vertical="center" wrapText="1"/>
    </xf>
    <xf numFmtId="0" fontId="57" fillId="11" borderId="1" xfId="0" applyFont="1" applyFill="1" applyBorder="1" applyAlignment="1">
      <alignment horizontal="justify" vertical="top" wrapText="1"/>
    </xf>
    <xf numFmtId="0" fontId="57" fillId="11" borderId="1" xfId="0" applyFont="1" applyFill="1" applyBorder="1" applyAlignment="1">
      <alignment horizontal="center" vertical="center" wrapText="1"/>
    </xf>
    <xf numFmtId="2" fontId="56" fillId="11" borderId="1" xfId="1" applyNumberFormat="1" applyFont="1" applyFill="1" applyBorder="1" applyAlignment="1">
      <alignment horizontal="center" vertical="center"/>
    </xf>
    <xf numFmtId="2" fontId="57" fillId="11" borderId="1" xfId="1" applyNumberFormat="1" applyFont="1" applyFill="1" applyBorder="1" applyAlignment="1">
      <alignment horizontal="center" vertical="center"/>
    </xf>
    <xf numFmtId="2" fontId="53" fillId="0" borderId="7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center" vertical="top" wrapText="1"/>
    </xf>
    <xf numFmtId="0" fontId="57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0" fontId="45" fillId="0" borderId="7" xfId="0" applyFont="1" applyFill="1" applyBorder="1" applyAlignment="1">
      <alignment horizontal="left" vertical="top" wrapText="1"/>
    </xf>
    <xf numFmtId="0" fontId="45" fillId="0" borderId="8" xfId="0" applyFont="1" applyFill="1" applyBorder="1" applyAlignment="1">
      <alignment horizontal="left" vertical="top" wrapText="1"/>
    </xf>
    <xf numFmtId="0" fontId="29" fillId="0" borderId="7" xfId="0" applyFont="1" applyFill="1" applyBorder="1" applyAlignment="1">
      <alignment horizontal="left" vertical="top"/>
    </xf>
    <xf numFmtId="0" fontId="29" fillId="0" borderId="8" xfId="0" applyFont="1" applyFill="1" applyBorder="1" applyAlignment="1">
      <alignment horizontal="left" vertical="top"/>
    </xf>
    <xf numFmtId="0" fontId="45" fillId="0" borderId="7" xfId="0" applyFont="1" applyFill="1" applyBorder="1" applyAlignment="1">
      <alignment horizontal="center"/>
    </xf>
    <xf numFmtId="0" fontId="45" fillId="0" borderId="9" xfId="0" applyFont="1" applyFill="1" applyBorder="1" applyAlignment="1">
      <alignment horizontal="center"/>
    </xf>
    <xf numFmtId="0" fontId="45" fillId="0" borderId="8" xfId="0" applyFont="1" applyFill="1" applyBorder="1" applyAlignment="1">
      <alignment horizontal="center"/>
    </xf>
    <xf numFmtId="0" fontId="9" fillId="0" borderId="0" xfId="0" applyFont="1" applyFill="1" applyAlignment="1">
      <alignment horizontal="center" wrapText="1"/>
    </xf>
    <xf numFmtId="0" fontId="10" fillId="0" borderId="0" xfId="0" applyFont="1" applyBorder="1" applyAlignment="1">
      <alignment horizontal="justify" vertical="top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justify" vertical="top" wrapText="1"/>
    </xf>
    <xf numFmtId="0" fontId="10" fillId="0" borderId="0" xfId="0" applyFont="1" applyFill="1" applyBorder="1" applyAlignment="1">
      <alignment horizontal="justify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14" fillId="0" borderId="0" xfId="0" applyFont="1" applyAlignment="1">
      <alignment horizontal="left" wrapText="1"/>
    </xf>
    <xf numFmtId="0" fontId="0" fillId="0" borderId="0" xfId="0" applyFont="1" applyBorder="1" applyAlignment="1">
      <alignment horizontal="justify" vertical="top" wrapText="1"/>
    </xf>
    <xf numFmtId="0" fontId="10" fillId="0" borderId="17" xfId="0" applyFont="1" applyBorder="1" applyAlignment="1">
      <alignment horizontal="justify" vertical="top" wrapText="1"/>
    </xf>
    <xf numFmtId="0" fontId="0" fillId="0" borderId="14" xfId="0" applyBorder="1" applyAlignment="1">
      <alignment horizontal="justify" vertical="top" wrapText="1"/>
    </xf>
    <xf numFmtId="0" fontId="10" fillId="0" borderId="7" xfId="0" applyFont="1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12" fillId="0" borderId="7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10" fillId="0" borderId="1" xfId="0" applyFont="1" applyFill="1" applyBorder="1" applyAlignment="1">
      <alignment horizontal="justify" vertical="top" wrapText="1"/>
    </xf>
    <xf numFmtId="0" fontId="10" fillId="0" borderId="7" xfId="0" applyFont="1" applyFill="1" applyBorder="1" applyAlignment="1">
      <alignment horizontal="justify" vertical="top" wrapText="1"/>
    </xf>
    <xf numFmtId="0" fontId="10" fillId="0" borderId="8" xfId="0" applyFont="1" applyFill="1" applyBorder="1" applyAlignment="1">
      <alignment horizontal="justify" vertical="top" wrapText="1"/>
    </xf>
    <xf numFmtId="0" fontId="14" fillId="0" borderId="0" xfId="0" applyFont="1" applyAlignment="1">
      <alignment vertical="top" wrapText="1"/>
    </xf>
    <xf numFmtId="0" fontId="39" fillId="0" borderId="0" xfId="0" applyFont="1" applyAlignment="1">
      <alignment vertical="top" wrapText="1"/>
    </xf>
    <xf numFmtId="0" fontId="5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1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11" fillId="0" borderId="8" xfId="0" applyFont="1" applyBorder="1" applyAlignment="1">
      <alignment horizontal="justify" vertical="top" wrapText="1"/>
    </xf>
    <xf numFmtId="0" fontId="5" fillId="0" borderId="8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justify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6" fillId="0" borderId="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49" fontId="5" fillId="0" borderId="7" xfId="0" applyNumberFormat="1" applyFont="1" applyBorder="1" applyAlignment="1">
      <alignment horizontal="left" vertical="center" wrapText="1"/>
    </xf>
    <xf numFmtId="49" fontId="5" fillId="0" borderId="8" xfId="0" applyNumberFormat="1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/>
    </xf>
    <xf numFmtId="0" fontId="5" fillId="0" borderId="1" xfId="0" applyFont="1" applyFill="1" applyBorder="1" applyAlignment="1">
      <alignment horizontal="justify" vertical="top" wrapText="1"/>
    </xf>
    <xf numFmtId="0" fontId="5" fillId="0" borderId="7" xfId="0" applyFont="1" applyFill="1" applyBorder="1" applyAlignment="1">
      <alignment horizontal="justify" vertical="top" wrapText="1"/>
    </xf>
    <xf numFmtId="0" fontId="5" fillId="0" borderId="8" xfId="0" applyFont="1" applyFill="1" applyBorder="1" applyAlignment="1">
      <alignment horizontal="justify" vertical="top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9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5" fillId="0" borderId="10" xfId="0" applyFont="1" applyBorder="1" applyAlignment="1">
      <alignment horizontal="right" vertical="top" wrapText="1"/>
    </xf>
    <xf numFmtId="0" fontId="9" fillId="0" borderId="0" xfId="0" applyFont="1" applyBorder="1" applyAlignment="1">
      <alignment horizontal="center" vertical="top" wrapText="1"/>
    </xf>
    <xf numFmtId="0" fontId="26" fillId="0" borderId="0" xfId="0" applyFont="1" applyBorder="1" applyAlignment="1"/>
    <xf numFmtId="0" fontId="19" fillId="0" borderId="1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wrapText="1"/>
    </xf>
    <xf numFmtId="0" fontId="8" fillId="0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right"/>
    </xf>
    <xf numFmtId="0" fontId="0" fillId="0" borderId="0" xfId="0" applyAlignment="1"/>
    <xf numFmtId="0" fontId="37" fillId="0" borderId="11" xfId="0" applyFont="1" applyFill="1" applyBorder="1" applyAlignment="1">
      <alignment horizontal="right"/>
    </xf>
    <xf numFmtId="0" fontId="11" fillId="0" borderId="0" xfId="0" applyFont="1" applyAlignment="1"/>
    <xf numFmtId="0" fontId="6" fillId="3" borderId="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0" fontId="11" fillId="0" borderId="0" xfId="0" applyFont="1" applyBorder="1" applyAlignment="1"/>
    <xf numFmtId="0" fontId="7" fillId="0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/>
    </xf>
    <xf numFmtId="43" fontId="9" fillId="3" borderId="7" xfId="8" applyFont="1" applyFill="1" applyBorder="1" applyAlignment="1">
      <alignment horizontal="center" vertical="center" wrapText="1"/>
    </xf>
    <xf numFmtId="43" fontId="9" fillId="3" borderId="9" xfId="8" applyFont="1" applyFill="1" applyBorder="1" applyAlignment="1">
      <alignment horizontal="center" vertical="center" wrapText="1"/>
    </xf>
    <xf numFmtId="43" fontId="9" fillId="3" borderId="8" xfId="8" applyFont="1" applyFill="1" applyBorder="1" applyAlignment="1">
      <alignment horizontal="center" vertical="center" wrapText="1"/>
    </xf>
    <xf numFmtId="0" fontId="50" fillId="0" borderId="0" xfId="6" applyFont="1" applyFill="1" applyAlignment="1">
      <alignment wrapText="1"/>
    </xf>
    <xf numFmtId="0" fontId="9" fillId="0" borderId="0" xfId="7" applyFont="1" applyAlignment="1">
      <alignment horizontal="center" vertical="center"/>
    </xf>
    <xf numFmtId="43" fontId="5" fillId="3" borderId="10" xfId="8" applyFont="1" applyFill="1" applyBorder="1" applyAlignment="1">
      <alignment horizontal="right" wrapText="1"/>
    </xf>
    <xf numFmtId="0" fontId="9" fillId="3" borderId="5" xfId="7" applyFont="1" applyFill="1" applyBorder="1" applyAlignment="1">
      <alignment horizontal="center" vertical="center" wrapText="1"/>
    </xf>
    <xf numFmtId="0" fontId="51" fillId="0" borderId="22" xfId="6" applyFont="1" applyBorder="1" applyAlignment="1">
      <alignment horizontal="center" wrapText="1"/>
    </xf>
    <xf numFmtId="0" fontId="51" fillId="0" borderId="6" xfId="6" applyFont="1" applyBorder="1" applyAlignment="1">
      <alignment horizontal="center" wrapText="1"/>
    </xf>
    <xf numFmtId="0" fontId="9" fillId="3" borderId="22" xfId="7" applyFont="1" applyFill="1" applyBorder="1" applyAlignment="1">
      <alignment horizontal="center" vertical="center" wrapText="1"/>
    </xf>
    <xf numFmtId="0" fontId="9" fillId="3" borderId="6" xfId="7" applyFont="1" applyFill="1" applyBorder="1" applyAlignment="1">
      <alignment horizontal="center" vertical="center" wrapText="1"/>
    </xf>
    <xf numFmtId="0" fontId="9" fillId="3" borderId="1" xfId="7" applyFont="1" applyFill="1" applyBorder="1" applyAlignment="1">
      <alignment horizontal="center" vertical="center" wrapText="1"/>
    </xf>
    <xf numFmtId="0" fontId="9" fillId="0" borderId="7" xfId="7" applyFont="1" applyBorder="1" applyAlignment="1">
      <alignment horizontal="center" vertical="center" wrapText="1"/>
    </xf>
    <xf numFmtId="0" fontId="9" fillId="0" borderId="9" xfId="7" applyFont="1" applyBorder="1" applyAlignment="1">
      <alignment horizontal="center" vertical="center" wrapText="1"/>
    </xf>
    <xf numFmtId="0" fontId="9" fillId="0" borderId="8" xfId="7" applyFont="1" applyBorder="1" applyAlignment="1">
      <alignment horizontal="center" vertical="center" wrapText="1"/>
    </xf>
    <xf numFmtId="0" fontId="9" fillId="0" borderId="5" xfId="7" applyFont="1" applyBorder="1" applyAlignment="1">
      <alignment horizontal="center" vertical="center" wrapText="1"/>
    </xf>
    <xf numFmtId="0" fontId="9" fillId="0" borderId="22" xfId="7" applyFont="1" applyBorder="1" applyAlignment="1">
      <alignment horizontal="center" vertical="center" wrapText="1"/>
    </xf>
    <xf numFmtId="43" fontId="9" fillId="3" borderId="5" xfId="8" applyFont="1" applyFill="1" applyBorder="1" applyAlignment="1">
      <alignment horizontal="center" vertical="center" wrapText="1"/>
    </xf>
    <xf numFmtId="43" fontId="9" fillId="3" borderId="22" xfId="8" applyFont="1" applyFill="1" applyBorder="1" applyAlignment="1">
      <alignment horizontal="center" vertical="center" wrapText="1"/>
    </xf>
    <xf numFmtId="0" fontId="57" fillId="0" borderId="1" xfId="0" applyNumberFormat="1" applyFont="1" applyFill="1" applyBorder="1" applyAlignment="1" applyProtection="1">
      <alignment horizontal="center" vertical="center" wrapText="1"/>
    </xf>
    <xf numFmtId="0" fontId="59" fillId="10" borderId="1" xfId="0" applyFont="1" applyFill="1" applyBorder="1" applyAlignment="1">
      <alignment vertical="center" wrapText="1"/>
    </xf>
    <xf numFmtId="0" fontId="68" fillId="10" borderId="1" xfId="0" applyFont="1" applyFill="1" applyBorder="1" applyAlignment="1"/>
    <xf numFmtId="49" fontId="57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168" fontId="57" fillId="0" borderId="10" xfId="0" applyNumberFormat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vertical="center" wrapText="1"/>
    </xf>
    <xf numFmtId="49" fontId="57" fillId="0" borderId="0" xfId="0" applyNumberFormat="1" applyFont="1" applyFill="1" applyAlignment="1">
      <alignment horizontal="left" vertical="top"/>
    </xf>
    <xf numFmtId="0" fontId="57" fillId="0" borderId="1" xfId="0" applyFont="1" applyFill="1" applyBorder="1" applyAlignment="1">
      <alignment horizontal="center" vertical="center" wrapText="1"/>
    </xf>
    <xf numFmtId="0" fontId="63" fillId="0" borderId="1" xfId="0" applyFont="1" applyBorder="1" applyAlignment="1">
      <alignment horizontal="center" vertical="center" wrapText="1"/>
    </xf>
    <xf numFmtId="49" fontId="57" fillId="0" borderId="1" xfId="0" applyNumberFormat="1" applyFont="1" applyFill="1" applyBorder="1" applyAlignment="1" applyProtection="1">
      <alignment horizontal="center" vertical="center" wrapText="1"/>
    </xf>
    <xf numFmtId="49" fontId="69" fillId="0" borderId="0" xfId="0" applyNumberFormat="1" applyFont="1" applyFill="1" applyBorder="1" applyAlignment="1">
      <alignment horizontal="center"/>
    </xf>
    <xf numFmtId="49" fontId="57" fillId="0" borderId="0" xfId="0" applyNumberFormat="1" applyFont="1" applyFill="1" applyBorder="1" applyAlignment="1">
      <alignment horizontal="center" vertical="center"/>
    </xf>
    <xf numFmtId="0" fontId="61" fillId="0" borderId="0" xfId="0" applyFont="1" applyFill="1" applyAlignment="1">
      <alignment horizontal="center"/>
    </xf>
    <xf numFmtId="0" fontId="57" fillId="0" borderId="0" xfId="0" applyNumberFormat="1" applyFont="1" applyFill="1" applyBorder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57" fillId="0" borderId="1" xfId="0" applyNumberFormat="1" applyFont="1" applyFill="1" applyBorder="1" applyAlignment="1" applyProtection="1">
      <alignment horizontal="center" vertical="center"/>
    </xf>
    <xf numFmtId="0" fontId="63" fillId="0" borderId="1" xfId="0" applyFont="1" applyBorder="1" applyAlignment="1">
      <alignment horizontal="center" vertical="center"/>
    </xf>
    <xf numFmtId="0" fontId="61" fillId="0" borderId="1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right" wrapText="1"/>
    </xf>
    <xf numFmtId="0" fontId="61" fillId="0" borderId="10" xfId="0" applyFont="1" applyFill="1" applyBorder="1" applyAlignment="1">
      <alignment wrapText="1"/>
    </xf>
    <xf numFmtId="49" fontId="57" fillId="0" borderId="10" xfId="0" applyNumberFormat="1" applyFont="1" applyFill="1" applyBorder="1" applyAlignment="1">
      <alignment horizontal="center"/>
    </xf>
  </cellXfs>
  <cellStyles count="13">
    <cellStyle name="xl111" xfId="11"/>
    <cellStyle name="xl88" xfId="10"/>
    <cellStyle name="Обычный" xfId="0" builtinId="0"/>
    <cellStyle name="Обычный 2" xfId="4"/>
    <cellStyle name="Обычный 2 2" xfId="7"/>
    <cellStyle name="Обычный 3" xfId="5"/>
    <cellStyle name="Обычный 4" xfId="6"/>
    <cellStyle name="Обычный 5" xfId="12"/>
    <cellStyle name="Тысячи [0]_перечис.11" xfId="2"/>
    <cellStyle name="Тысячи_перечис.11" xfId="3"/>
    <cellStyle name="Финансовый" xfId="1" builtinId="3"/>
    <cellStyle name="Финансовый 2" xfId="8"/>
    <cellStyle name="Финансовый 3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44"/>
  <sheetViews>
    <sheetView view="pageBreakPreview" topLeftCell="A10" zoomScale="80" zoomScaleNormal="75" zoomScaleSheetLayoutView="80" workbookViewId="0"/>
  </sheetViews>
  <sheetFormatPr defaultColWidth="9.140625" defaultRowHeight="15.75"/>
  <cols>
    <col min="1" max="1" width="69.5703125" style="1" customWidth="1"/>
    <col min="2" max="2" width="33.28515625" style="1" customWidth="1"/>
    <col min="3" max="3" width="34.28515625" style="149" customWidth="1"/>
    <col min="4" max="9" width="0" style="1" hidden="1" customWidth="1"/>
    <col min="10" max="16384" width="9.140625" style="1"/>
  </cols>
  <sheetData>
    <row r="1" spans="1:9" ht="78" customHeight="1">
      <c r="B1" s="418" t="s">
        <v>393</v>
      </c>
      <c r="C1" s="418"/>
      <c r="D1" s="418"/>
      <c r="E1" s="418"/>
      <c r="F1" s="418"/>
      <c r="G1" s="418"/>
      <c r="H1" s="418"/>
      <c r="I1" s="418"/>
    </row>
    <row r="2" spans="1:9" ht="56.25" customHeight="1">
      <c r="A2" s="417" t="s">
        <v>389</v>
      </c>
      <c r="B2" s="417"/>
      <c r="C2" s="417"/>
    </row>
    <row r="3" spans="1:9" ht="19.149999999999999" customHeight="1">
      <c r="B3" s="12"/>
      <c r="C3" s="149" t="s">
        <v>81</v>
      </c>
    </row>
    <row r="4" spans="1:9" s="13" customFormat="1" ht="28.5">
      <c r="A4" s="161"/>
      <c r="B4" s="162" t="s">
        <v>11</v>
      </c>
      <c r="C4" s="163" t="s">
        <v>12</v>
      </c>
    </row>
    <row r="5" spans="1:9" s="13" customFormat="1" ht="18.75">
      <c r="A5" s="423" t="s">
        <v>385</v>
      </c>
      <c r="B5" s="424"/>
      <c r="C5" s="425"/>
    </row>
    <row r="6" spans="1:9" s="13" customFormat="1" ht="18.75">
      <c r="A6" s="164" t="s">
        <v>0</v>
      </c>
      <c r="B6" s="165"/>
      <c r="C6" s="391" t="s">
        <v>205</v>
      </c>
      <c r="D6" s="51">
        <v>395978.2</v>
      </c>
      <c r="E6" s="51">
        <v>395978.2</v>
      </c>
      <c r="F6" s="51">
        <v>395978.2</v>
      </c>
      <c r="G6" s="51">
        <v>395978.2</v>
      </c>
      <c r="H6" s="51">
        <v>395978.2</v>
      </c>
      <c r="I6" s="51">
        <v>395978.2</v>
      </c>
    </row>
    <row r="7" spans="1:9" s="13" customFormat="1" ht="18.75">
      <c r="A7" s="166" t="s">
        <v>1</v>
      </c>
      <c r="B7" s="165" t="s">
        <v>181</v>
      </c>
      <c r="C7" s="391" t="s">
        <v>205</v>
      </c>
      <c r="D7" s="51" t="e">
        <f>D13+D18+#REF!</f>
        <v>#REF!</v>
      </c>
      <c r="E7" s="51" t="e">
        <f>E13+E18+#REF!</f>
        <v>#REF!</v>
      </c>
      <c r="F7" s="51" t="e">
        <f>F13+F18+#REF!</f>
        <v>#REF!</v>
      </c>
      <c r="G7" s="51" t="e">
        <f>G13+G18+#REF!</f>
        <v>#REF!</v>
      </c>
      <c r="H7" s="51" t="e">
        <f>H13+H18+#REF!</f>
        <v>#REF!</v>
      </c>
      <c r="I7" s="51" t="e">
        <f>I13+I18+#REF!</f>
        <v>#REF!</v>
      </c>
    </row>
    <row r="8" spans="1:9" s="13" customFormat="1" ht="18.75">
      <c r="A8" s="421" t="s">
        <v>2</v>
      </c>
      <c r="B8" s="422"/>
      <c r="C8" s="391" t="s">
        <v>205</v>
      </c>
      <c r="D8" s="51"/>
      <c r="E8" s="51"/>
      <c r="F8" s="51"/>
      <c r="G8" s="51"/>
      <c r="H8" s="51"/>
      <c r="I8" s="51"/>
    </row>
    <row r="9" spans="1:9" s="13" customFormat="1" ht="28.5">
      <c r="A9" s="168" t="s">
        <v>283</v>
      </c>
      <c r="B9" s="165" t="s">
        <v>210</v>
      </c>
      <c r="C9" s="390">
        <f>C11</f>
        <v>0</v>
      </c>
      <c r="D9" s="51" t="e">
        <f>#REF!</f>
        <v>#REF!</v>
      </c>
      <c r="E9" s="51" t="e">
        <f>#REF!</f>
        <v>#REF!</v>
      </c>
      <c r="F9" s="51" t="e">
        <f>#REF!</f>
        <v>#REF!</v>
      </c>
      <c r="G9" s="51" t="e">
        <f>#REF!</f>
        <v>#REF!</v>
      </c>
      <c r="H9" s="51" t="e">
        <f>#REF!</f>
        <v>#REF!</v>
      </c>
      <c r="I9" s="51" t="e">
        <f>#REF!</f>
        <v>#REF!</v>
      </c>
    </row>
    <row r="10" spans="1:9" s="13" customFormat="1" ht="18.75">
      <c r="A10" s="419" t="s">
        <v>211</v>
      </c>
      <c r="B10" s="420"/>
      <c r="C10" s="391"/>
      <c r="D10" s="51"/>
      <c r="E10" s="51"/>
      <c r="F10" s="51"/>
      <c r="G10" s="51"/>
      <c r="H10" s="51"/>
      <c r="I10" s="51"/>
    </row>
    <row r="11" spans="1:9" s="13" customFormat="1" ht="18.75">
      <c r="A11" s="419" t="s">
        <v>212</v>
      </c>
      <c r="B11" s="420"/>
      <c r="C11" s="391">
        <f>C17-C14</f>
        <v>0</v>
      </c>
      <c r="D11" s="51"/>
      <c r="E11" s="51"/>
      <c r="F11" s="51"/>
      <c r="G11" s="51"/>
      <c r="H11" s="51"/>
      <c r="I11" s="51"/>
    </row>
    <row r="12" spans="1:9" s="13" customFormat="1" ht="18.75">
      <c r="A12" s="190" t="s">
        <v>194</v>
      </c>
      <c r="B12" s="169" t="s">
        <v>213</v>
      </c>
      <c r="C12" s="391">
        <f>C13</f>
        <v>0</v>
      </c>
      <c r="D12" s="51"/>
      <c r="E12" s="51"/>
      <c r="F12" s="51"/>
      <c r="G12" s="51"/>
      <c r="H12" s="51"/>
      <c r="I12" s="51"/>
    </row>
    <row r="13" spans="1:9" s="52" customFormat="1" ht="18.75">
      <c r="A13" s="190" t="s">
        <v>196</v>
      </c>
      <c r="B13" s="169" t="s">
        <v>214</v>
      </c>
      <c r="C13" s="391">
        <f>C14</f>
        <v>0</v>
      </c>
      <c r="D13" s="51" t="e">
        <f t="shared" ref="D13:I13" si="0">D14-D16</f>
        <v>#REF!</v>
      </c>
      <c r="E13" s="51" t="e">
        <f t="shared" si="0"/>
        <v>#REF!</v>
      </c>
      <c r="F13" s="51" t="e">
        <f t="shared" si="0"/>
        <v>#REF!</v>
      </c>
      <c r="G13" s="51" t="e">
        <f t="shared" si="0"/>
        <v>#REF!</v>
      </c>
      <c r="H13" s="51" t="e">
        <f t="shared" si="0"/>
        <v>#REF!</v>
      </c>
      <c r="I13" s="51" t="e">
        <f t="shared" si="0"/>
        <v>#REF!</v>
      </c>
    </row>
    <row r="14" spans="1:9" s="13" customFormat="1" ht="30">
      <c r="A14" s="190" t="s">
        <v>176</v>
      </c>
      <c r="B14" s="169" t="s">
        <v>215</v>
      </c>
      <c r="C14" s="391">
        <v>0</v>
      </c>
      <c r="D14" s="51" t="e">
        <f t="shared" ref="D14:I14" si="1">D15</f>
        <v>#REF!</v>
      </c>
      <c r="E14" s="51" t="e">
        <f t="shared" si="1"/>
        <v>#REF!</v>
      </c>
      <c r="F14" s="51" t="e">
        <f t="shared" si="1"/>
        <v>#REF!</v>
      </c>
      <c r="G14" s="51" t="e">
        <f t="shared" si="1"/>
        <v>#REF!</v>
      </c>
      <c r="H14" s="51" t="e">
        <f t="shared" si="1"/>
        <v>#REF!</v>
      </c>
      <c r="I14" s="51" t="e">
        <f t="shared" si="1"/>
        <v>#REF!</v>
      </c>
    </row>
    <row r="15" spans="1:9" s="13" customFormat="1" ht="23.25" customHeight="1">
      <c r="A15" s="170" t="s">
        <v>216</v>
      </c>
      <c r="B15" s="169" t="s">
        <v>217</v>
      </c>
      <c r="C15" s="391">
        <f>C16</f>
        <v>0</v>
      </c>
      <c r="D15" s="51" t="e">
        <f>D17+#REF!+D22-D20-#REF!</f>
        <v>#REF!</v>
      </c>
      <c r="E15" s="51" t="e">
        <f>E17+#REF!+E22-E20-#REF!</f>
        <v>#REF!</v>
      </c>
      <c r="F15" s="51" t="e">
        <f>F17+#REF!+F22-F20-#REF!</f>
        <v>#REF!</v>
      </c>
      <c r="G15" s="51" t="e">
        <f>G17+#REF!+G22-G20-#REF!</f>
        <v>#REF!</v>
      </c>
      <c r="H15" s="51" t="e">
        <f>H17+#REF!+H22-H20-#REF!</f>
        <v>#REF!</v>
      </c>
      <c r="I15" s="51" t="e">
        <f>I17+#REF!+I22-I20-#REF!</f>
        <v>#REF!</v>
      </c>
    </row>
    <row r="16" spans="1:9" s="13" customFormat="1" ht="18.75">
      <c r="A16" s="170" t="s">
        <v>218</v>
      </c>
      <c r="B16" s="169" t="s">
        <v>219</v>
      </c>
      <c r="C16" s="391">
        <f>C17</f>
        <v>0</v>
      </c>
      <c r="D16" s="51">
        <f t="shared" ref="D16:I16" si="2">D17</f>
        <v>160000</v>
      </c>
      <c r="E16" s="51">
        <f t="shared" si="2"/>
        <v>160000</v>
      </c>
      <c r="F16" s="51">
        <f t="shared" si="2"/>
        <v>160000</v>
      </c>
      <c r="G16" s="51">
        <f t="shared" si="2"/>
        <v>160000</v>
      </c>
      <c r="H16" s="51">
        <f t="shared" si="2"/>
        <v>160000</v>
      </c>
      <c r="I16" s="51">
        <f t="shared" si="2"/>
        <v>160000</v>
      </c>
    </row>
    <row r="17" spans="1:9" s="13" customFormat="1" ht="39" customHeight="1">
      <c r="A17" s="170" t="s">
        <v>179</v>
      </c>
      <c r="B17" s="169" t="s">
        <v>220</v>
      </c>
      <c r="C17" s="391">
        <v>0</v>
      </c>
      <c r="D17" s="51">
        <v>160000</v>
      </c>
      <c r="E17" s="51">
        <v>160000</v>
      </c>
      <c r="F17" s="51">
        <v>160000</v>
      </c>
      <c r="G17" s="51">
        <v>160000</v>
      </c>
      <c r="H17" s="51">
        <v>160000</v>
      </c>
      <c r="I17" s="51">
        <v>160000</v>
      </c>
    </row>
    <row r="18" spans="1:9" s="52" customFormat="1" ht="28.5">
      <c r="A18" s="166" t="s">
        <v>3</v>
      </c>
      <c r="B18" s="165" t="s">
        <v>183</v>
      </c>
      <c r="C18" s="391">
        <v>0</v>
      </c>
      <c r="D18" s="51">
        <f t="shared" ref="D18:I18" si="3">D19-D21</f>
        <v>-4978.640000000014</v>
      </c>
      <c r="E18" s="51">
        <f t="shared" si="3"/>
        <v>-4978.640000000014</v>
      </c>
      <c r="F18" s="51">
        <f t="shared" si="3"/>
        <v>-4978.640000000014</v>
      </c>
      <c r="G18" s="51">
        <f t="shared" si="3"/>
        <v>-4978.640000000014</v>
      </c>
      <c r="H18" s="51">
        <f t="shared" si="3"/>
        <v>-4978.640000000014</v>
      </c>
      <c r="I18" s="51">
        <f t="shared" si="3"/>
        <v>-4978.640000000014</v>
      </c>
    </row>
    <row r="19" spans="1:9" s="13" customFormat="1" ht="30">
      <c r="A19" s="171" t="s">
        <v>4</v>
      </c>
      <c r="B19" s="165" t="s">
        <v>184</v>
      </c>
      <c r="C19" s="391">
        <v>0</v>
      </c>
      <c r="D19" s="51">
        <f t="shared" ref="D19:I19" si="4">D20</f>
        <v>250000</v>
      </c>
      <c r="E19" s="51">
        <f t="shared" si="4"/>
        <v>250000</v>
      </c>
      <c r="F19" s="51">
        <f t="shared" si="4"/>
        <v>250000</v>
      </c>
      <c r="G19" s="51">
        <f t="shared" si="4"/>
        <v>250000</v>
      </c>
      <c r="H19" s="51">
        <f t="shared" si="4"/>
        <v>250000</v>
      </c>
      <c r="I19" s="51">
        <f t="shared" si="4"/>
        <v>250000</v>
      </c>
    </row>
    <row r="20" spans="1:9" s="13" customFormat="1" ht="30">
      <c r="A20" s="167" t="s">
        <v>284</v>
      </c>
      <c r="B20" s="165" t="s">
        <v>185</v>
      </c>
      <c r="C20" s="391">
        <v>0</v>
      </c>
      <c r="D20" s="51">
        <v>250000</v>
      </c>
      <c r="E20" s="51">
        <v>250000</v>
      </c>
      <c r="F20" s="51">
        <v>250000</v>
      </c>
      <c r="G20" s="51">
        <v>250000</v>
      </c>
      <c r="H20" s="51">
        <v>250000</v>
      </c>
      <c r="I20" s="51">
        <v>250000</v>
      </c>
    </row>
    <row r="21" spans="1:9" s="13" customFormat="1" ht="30">
      <c r="A21" s="167" t="s">
        <v>6</v>
      </c>
      <c r="B21" s="165" t="s">
        <v>186</v>
      </c>
      <c r="C21" s="391">
        <v>0</v>
      </c>
      <c r="D21" s="51">
        <f t="shared" ref="D21:I21" si="5">D22</f>
        <v>254978.64</v>
      </c>
      <c r="E21" s="51">
        <f t="shared" si="5"/>
        <v>254978.64</v>
      </c>
      <c r="F21" s="51">
        <f t="shared" si="5"/>
        <v>254978.64</v>
      </c>
      <c r="G21" s="51">
        <f t="shared" si="5"/>
        <v>254978.64</v>
      </c>
      <c r="H21" s="51">
        <f t="shared" si="5"/>
        <v>254978.64</v>
      </c>
      <c r="I21" s="51">
        <f t="shared" si="5"/>
        <v>254978.64</v>
      </c>
    </row>
    <row r="22" spans="1:9" s="13" customFormat="1" ht="30">
      <c r="A22" s="167" t="s">
        <v>13</v>
      </c>
      <c r="B22" s="165" t="s">
        <v>187</v>
      </c>
      <c r="C22" s="391">
        <v>0</v>
      </c>
      <c r="D22" s="51">
        <f t="shared" ref="D22:I22" si="6">4978.64+250000</f>
        <v>254978.64</v>
      </c>
      <c r="E22" s="51">
        <f t="shared" si="6"/>
        <v>254978.64</v>
      </c>
      <c r="F22" s="51">
        <f t="shared" si="6"/>
        <v>254978.64</v>
      </c>
      <c r="G22" s="51">
        <f t="shared" si="6"/>
        <v>254978.64</v>
      </c>
      <c r="H22" s="51">
        <f t="shared" si="6"/>
        <v>254978.64</v>
      </c>
      <c r="I22" s="51">
        <f t="shared" si="6"/>
        <v>254978.64</v>
      </c>
    </row>
    <row r="23" spans="1:9" s="13" customFormat="1" ht="28.5">
      <c r="A23" s="166" t="s">
        <v>7</v>
      </c>
      <c r="B23" s="165" t="s">
        <v>188</v>
      </c>
      <c r="C23" s="391">
        <v>0</v>
      </c>
    </row>
    <row r="24" spans="1:9" s="13" customFormat="1" ht="30">
      <c r="A24" s="167" t="s">
        <v>5</v>
      </c>
      <c r="B24" s="165" t="s">
        <v>189</v>
      </c>
      <c r="C24" s="391">
        <v>0</v>
      </c>
    </row>
    <row r="25" spans="1:9" s="13" customFormat="1" ht="30">
      <c r="A25" s="167" t="s">
        <v>14</v>
      </c>
      <c r="B25" s="165" t="s">
        <v>190</v>
      </c>
      <c r="C25" s="391">
        <v>0</v>
      </c>
    </row>
    <row r="26" spans="1:9" s="13" customFormat="1" ht="45">
      <c r="A26" s="167" t="s">
        <v>8</v>
      </c>
      <c r="B26" s="165" t="s">
        <v>191</v>
      </c>
      <c r="C26" s="391">
        <v>0</v>
      </c>
    </row>
    <row r="27" spans="1:9" s="13" customFormat="1" ht="45">
      <c r="A27" s="167" t="s">
        <v>15</v>
      </c>
      <c r="B27" s="165" t="s">
        <v>192</v>
      </c>
      <c r="C27" s="391">
        <v>0</v>
      </c>
    </row>
    <row r="28" spans="1:9" s="13" customFormat="1" ht="18.75">
      <c r="B28" s="53"/>
      <c r="C28" s="145"/>
    </row>
    <row r="29" spans="1:9" s="13" customFormat="1" ht="18.75">
      <c r="B29" s="53"/>
      <c r="C29" s="145"/>
    </row>
    <row r="30" spans="1:9" s="13" customFormat="1" ht="18.75">
      <c r="B30" s="54"/>
      <c r="C30" s="146"/>
    </row>
    <row r="31" spans="1:9" s="13" customFormat="1" ht="18.75">
      <c r="B31" s="53"/>
      <c r="C31" s="145"/>
    </row>
    <row r="32" spans="1:9" s="13" customFormat="1" ht="18.75">
      <c r="B32" s="53"/>
      <c r="C32" s="145"/>
    </row>
    <row r="33" spans="2:3" s="13" customFormat="1" ht="18.75">
      <c r="B33" s="54"/>
      <c r="C33" s="146"/>
    </row>
    <row r="34" spans="2:3" s="13" customFormat="1" ht="18.75">
      <c r="B34" s="53"/>
      <c r="C34" s="145"/>
    </row>
    <row r="35" spans="2:3" s="13" customFormat="1" ht="18.75">
      <c r="B35" s="53"/>
      <c r="C35" s="145"/>
    </row>
    <row r="36" spans="2:3" s="13" customFormat="1" ht="18.75">
      <c r="B36" s="53"/>
      <c r="C36" s="145"/>
    </row>
    <row r="37" spans="2:3" s="13" customFormat="1" ht="18.75">
      <c r="B37" s="53"/>
      <c r="C37" s="145"/>
    </row>
    <row r="38" spans="2:3" s="13" customFormat="1" ht="18.75">
      <c r="B38" s="55"/>
      <c r="C38" s="147"/>
    </row>
    <row r="39" spans="2:3" s="13" customFormat="1" ht="18.75">
      <c r="B39" s="55"/>
      <c r="C39" s="147"/>
    </row>
    <row r="40" spans="2:3" s="13" customFormat="1" ht="18.75">
      <c r="B40" s="55"/>
      <c r="C40" s="147"/>
    </row>
    <row r="41" spans="2:3" s="13" customFormat="1" ht="18.75">
      <c r="C41" s="148"/>
    </row>
    <row r="42" spans="2:3" s="13" customFormat="1" ht="18.75">
      <c r="C42" s="148"/>
    </row>
    <row r="43" spans="2:3" s="13" customFormat="1" ht="18.75">
      <c r="C43" s="148"/>
    </row>
    <row r="44" spans="2:3" s="13" customFormat="1" ht="18.75">
      <c r="C44" s="148"/>
    </row>
    <row r="45" spans="2:3" s="13" customFormat="1" ht="18.75">
      <c r="C45" s="148"/>
    </row>
    <row r="46" spans="2:3" s="13" customFormat="1" ht="18.75">
      <c r="C46" s="148"/>
    </row>
    <row r="47" spans="2:3" s="13" customFormat="1" ht="18.75">
      <c r="C47" s="148"/>
    </row>
    <row r="48" spans="2:3" s="13" customFormat="1" ht="18.75">
      <c r="C48" s="148"/>
    </row>
    <row r="49" spans="3:3" s="13" customFormat="1" ht="18.75">
      <c r="C49" s="148"/>
    </row>
    <row r="50" spans="3:3" s="13" customFormat="1" ht="18.75">
      <c r="C50" s="148"/>
    </row>
    <row r="51" spans="3:3" s="13" customFormat="1" ht="18.75">
      <c r="C51" s="148"/>
    </row>
    <row r="52" spans="3:3" s="13" customFormat="1" ht="18.75">
      <c r="C52" s="148"/>
    </row>
    <row r="53" spans="3:3" s="13" customFormat="1" ht="18.75">
      <c r="C53" s="148"/>
    </row>
    <row r="54" spans="3:3" s="13" customFormat="1" ht="18.75">
      <c r="C54" s="148"/>
    </row>
    <row r="55" spans="3:3" s="13" customFormat="1" ht="18.75">
      <c r="C55" s="148"/>
    </row>
    <row r="56" spans="3:3" s="13" customFormat="1" ht="18.75">
      <c r="C56" s="148"/>
    </row>
    <row r="57" spans="3:3" s="13" customFormat="1" ht="18.75">
      <c r="C57" s="148"/>
    </row>
    <row r="58" spans="3:3" s="13" customFormat="1" ht="18.75">
      <c r="C58" s="148"/>
    </row>
    <row r="59" spans="3:3" s="13" customFormat="1" ht="18.75">
      <c r="C59" s="148"/>
    </row>
    <row r="60" spans="3:3" s="13" customFormat="1" ht="18.75">
      <c r="C60" s="148"/>
    </row>
    <row r="61" spans="3:3" s="13" customFormat="1" ht="18.75">
      <c r="C61" s="148"/>
    </row>
    <row r="62" spans="3:3" s="13" customFormat="1" ht="18.75">
      <c r="C62" s="148"/>
    </row>
    <row r="63" spans="3:3" s="13" customFormat="1" ht="18.75">
      <c r="C63" s="148"/>
    </row>
    <row r="64" spans="3:3" s="13" customFormat="1" ht="18.75">
      <c r="C64" s="148"/>
    </row>
    <row r="65" spans="3:3" s="13" customFormat="1" ht="18.75">
      <c r="C65" s="148"/>
    </row>
    <row r="66" spans="3:3" s="13" customFormat="1" ht="18.75">
      <c r="C66" s="148"/>
    </row>
    <row r="67" spans="3:3" s="13" customFormat="1" ht="18.75">
      <c r="C67" s="148"/>
    </row>
    <row r="68" spans="3:3" s="13" customFormat="1" ht="18.75">
      <c r="C68" s="148"/>
    </row>
    <row r="69" spans="3:3" s="13" customFormat="1" ht="18.75">
      <c r="C69" s="148"/>
    </row>
    <row r="70" spans="3:3" s="13" customFormat="1" ht="18.75">
      <c r="C70" s="148"/>
    </row>
    <row r="71" spans="3:3" s="13" customFormat="1" ht="18.75">
      <c r="C71" s="148"/>
    </row>
    <row r="72" spans="3:3" s="13" customFormat="1" ht="18.75">
      <c r="C72" s="148"/>
    </row>
    <row r="73" spans="3:3" s="13" customFormat="1" ht="18.75">
      <c r="C73" s="148"/>
    </row>
    <row r="74" spans="3:3" s="13" customFormat="1" ht="18.75">
      <c r="C74" s="148"/>
    </row>
    <row r="75" spans="3:3" s="13" customFormat="1" ht="18.75">
      <c r="C75" s="148"/>
    </row>
    <row r="76" spans="3:3" s="13" customFormat="1" ht="18.75">
      <c r="C76" s="148"/>
    </row>
    <row r="77" spans="3:3" s="13" customFormat="1" ht="18.75">
      <c r="C77" s="148"/>
    </row>
    <row r="78" spans="3:3" s="13" customFormat="1" ht="18.75">
      <c r="C78" s="148"/>
    </row>
    <row r="79" spans="3:3" s="13" customFormat="1" ht="18.75">
      <c r="C79" s="148"/>
    </row>
    <row r="80" spans="3:3" s="13" customFormat="1" ht="18.75">
      <c r="C80" s="148"/>
    </row>
    <row r="81" spans="3:3" s="13" customFormat="1" ht="18.75">
      <c r="C81" s="148"/>
    </row>
    <row r="82" spans="3:3" s="13" customFormat="1" ht="18.75">
      <c r="C82" s="148"/>
    </row>
    <row r="83" spans="3:3" s="13" customFormat="1" ht="18.75">
      <c r="C83" s="148"/>
    </row>
    <row r="84" spans="3:3" s="13" customFormat="1" ht="18.75">
      <c r="C84" s="148"/>
    </row>
    <row r="85" spans="3:3" s="13" customFormat="1" ht="18.75">
      <c r="C85" s="148"/>
    </row>
    <row r="86" spans="3:3" s="13" customFormat="1" ht="18.75">
      <c r="C86" s="148"/>
    </row>
    <row r="87" spans="3:3" s="13" customFormat="1" ht="18.75">
      <c r="C87" s="148"/>
    </row>
    <row r="88" spans="3:3" s="13" customFormat="1" ht="18.75">
      <c r="C88" s="148"/>
    </row>
    <row r="89" spans="3:3" s="13" customFormat="1" ht="18.75">
      <c r="C89" s="148"/>
    </row>
    <row r="90" spans="3:3" s="13" customFormat="1" ht="18.75">
      <c r="C90" s="148"/>
    </row>
    <row r="91" spans="3:3" s="13" customFormat="1" ht="18.75">
      <c r="C91" s="148"/>
    </row>
    <row r="92" spans="3:3" s="13" customFormat="1" ht="18.75">
      <c r="C92" s="148"/>
    </row>
    <row r="93" spans="3:3" s="13" customFormat="1" ht="18.75">
      <c r="C93" s="148"/>
    </row>
    <row r="94" spans="3:3" s="13" customFormat="1" ht="18.75">
      <c r="C94" s="148"/>
    </row>
    <row r="95" spans="3:3" s="13" customFormat="1" ht="18.75">
      <c r="C95" s="148"/>
    </row>
    <row r="96" spans="3:3" s="13" customFormat="1" ht="18.75">
      <c r="C96" s="148"/>
    </row>
    <row r="97" spans="3:3" s="13" customFormat="1" ht="18.75">
      <c r="C97" s="148"/>
    </row>
    <row r="98" spans="3:3" s="13" customFormat="1" ht="18.75">
      <c r="C98" s="148"/>
    </row>
    <row r="99" spans="3:3" s="13" customFormat="1" ht="18.75">
      <c r="C99" s="148"/>
    </row>
    <row r="100" spans="3:3" s="13" customFormat="1" ht="18.75">
      <c r="C100" s="148"/>
    </row>
    <row r="101" spans="3:3" s="13" customFormat="1" ht="18.75">
      <c r="C101" s="148"/>
    </row>
    <row r="102" spans="3:3" s="13" customFormat="1" ht="18.75">
      <c r="C102" s="148"/>
    </row>
    <row r="103" spans="3:3" s="13" customFormat="1" ht="18.75">
      <c r="C103" s="148"/>
    </row>
    <row r="104" spans="3:3" s="13" customFormat="1" ht="18.75">
      <c r="C104" s="148"/>
    </row>
    <row r="105" spans="3:3" s="13" customFormat="1" ht="18.75">
      <c r="C105" s="148"/>
    </row>
    <row r="106" spans="3:3" s="13" customFormat="1" ht="18.75">
      <c r="C106" s="148"/>
    </row>
    <row r="107" spans="3:3" s="13" customFormat="1" ht="18.75">
      <c r="C107" s="148"/>
    </row>
    <row r="108" spans="3:3" s="13" customFormat="1" ht="18.75">
      <c r="C108" s="148"/>
    </row>
    <row r="109" spans="3:3" s="13" customFormat="1" ht="18.75">
      <c r="C109" s="148"/>
    </row>
    <row r="110" spans="3:3" s="13" customFormat="1" ht="18.75">
      <c r="C110" s="148"/>
    </row>
    <row r="111" spans="3:3" s="13" customFormat="1" ht="18.75">
      <c r="C111" s="148"/>
    </row>
    <row r="112" spans="3:3" s="13" customFormat="1" ht="18.75">
      <c r="C112" s="148"/>
    </row>
    <row r="113" spans="3:3" s="13" customFormat="1" ht="18.75">
      <c r="C113" s="148"/>
    </row>
    <row r="114" spans="3:3" s="13" customFormat="1" ht="18.75">
      <c r="C114" s="148"/>
    </row>
    <row r="115" spans="3:3" s="13" customFormat="1" ht="18.75">
      <c r="C115" s="148"/>
    </row>
    <row r="116" spans="3:3" s="13" customFormat="1" ht="18.75">
      <c r="C116" s="148"/>
    </row>
    <row r="117" spans="3:3" s="13" customFormat="1" ht="18.75">
      <c r="C117" s="148"/>
    </row>
    <row r="118" spans="3:3" s="13" customFormat="1" ht="18.75">
      <c r="C118" s="148"/>
    </row>
    <row r="119" spans="3:3" s="13" customFormat="1" ht="18.75">
      <c r="C119" s="148"/>
    </row>
    <row r="120" spans="3:3" s="13" customFormat="1" ht="18.75">
      <c r="C120" s="148"/>
    </row>
    <row r="121" spans="3:3" s="13" customFormat="1" ht="18.75">
      <c r="C121" s="148"/>
    </row>
    <row r="122" spans="3:3" s="13" customFormat="1" ht="18.75">
      <c r="C122" s="148"/>
    </row>
    <row r="123" spans="3:3" s="13" customFormat="1" ht="18.75">
      <c r="C123" s="148"/>
    </row>
    <row r="124" spans="3:3" s="13" customFormat="1" ht="18.75">
      <c r="C124" s="148"/>
    </row>
    <row r="125" spans="3:3" s="13" customFormat="1" ht="18.75">
      <c r="C125" s="148"/>
    </row>
    <row r="126" spans="3:3" s="13" customFormat="1" ht="18.75">
      <c r="C126" s="148"/>
    </row>
    <row r="127" spans="3:3" s="13" customFormat="1" ht="18.75">
      <c r="C127" s="148"/>
    </row>
    <row r="128" spans="3:3" s="13" customFormat="1" ht="18.75">
      <c r="C128" s="148"/>
    </row>
    <row r="129" spans="3:3" s="13" customFormat="1" ht="18.75">
      <c r="C129" s="148"/>
    </row>
    <row r="130" spans="3:3" s="13" customFormat="1" ht="18.75">
      <c r="C130" s="148"/>
    </row>
    <row r="131" spans="3:3" s="13" customFormat="1" ht="18.75">
      <c r="C131" s="148"/>
    </row>
    <row r="132" spans="3:3" s="13" customFormat="1" ht="18.75">
      <c r="C132" s="148"/>
    </row>
    <row r="133" spans="3:3" s="13" customFormat="1" ht="18.75">
      <c r="C133" s="148"/>
    </row>
    <row r="134" spans="3:3" s="13" customFormat="1" ht="18.75">
      <c r="C134" s="148"/>
    </row>
    <row r="135" spans="3:3" s="13" customFormat="1" ht="18.75">
      <c r="C135" s="148"/>
    </row>
    <row r="136" spans="3:3" s="13" customFormat="1" ht="18.75">
      <c r="C136" s="148"/>
    </row>
    <row r="137" spans="3:3" s="13" customFormat="1" ht="18.75">
      <c r="C137" s="148"/>
    </row>
    <row r="138" spans="3:3" s="13" customFormat="1" ht="18.75">
      <c r="C138" s="148"/>
    </row>
    <row r="139" spans="3:3" s="13" customFormat="1" ht="18.75">
      <c r="C139" s="148"/>
    </row>
    <row r="140" spans="3:3" s="13" customFormat="1" ht="18.75">
      <c r="C140" s="148"/>
    </row>
    <row r="141" spans="3:3" s="13" customFormat="1" ht="18.75">
      <c r="C141" s="148"/>
    </row>
    <row r="142" spans="3:3" s="13" customFormat="1" ht="18.75">
      <c r="C142" s="148"/>
    </row>
    <row r="143" spans="3:3" s="13" customFormat="1" ht="18.75">
      <c r="C143" s="148"/>
    </row>
    <row r="144" spans="3:3" s="13" customFormat="1" ht="18.75">
      <c r="C144" s="148"/>
    </row>
  </sheetData>
  <mergeCells count="6">
    <mergeCell ref="A2:C2"/>
    <mergeCell ref="B1:I1"/>
    <mergeCell ref="A11:B11"/>
    <mergeCell ref="A10:B10"/>
    <mergeCell ref="A8:B8"/>
    <mergeCell ref="A5:C5"/>
  </mergeCells>
  <phoneticPr fontId="4" type="noConversion"/>
  <pageMargins left="1.01" right="0.8" top="1" bottom="1" header="0.5" footer="0.5"/>
  <pageSetup paperSize="9" scale="6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9"/>
  <sheetViews>
    <sheetView view="pageBreakPreview" topLeftCell="A61" zoomScale="89" zoomScaleSheetLayoutView="89" workbookViewId="0">
      <selection activeCell="H34" sqref="H34"/>
    </sheetView>
  </sheetViews>
  <sheetFormatPr defaultRowHeight="12.75"/>
  <cols>
    <col min="1" max="1" width="5.28515625" style="92" customWidth="1"/>
    <col min="2" max="2" width="45" style="93" customWidth="1"/>
    <col min="3" max="3" width="12.42578125" style="94" customWidth="1"/>
    <col min="4" max="4" width="15.28515625" style="94" customWidth="1"/>
    <col min="5" max="5" width="18" style="94" customWidth="1"/>
    <col min="6" max="6" width="12.42578125" style="94" customWidth="1"/>
    <col min="7" max="7" width="14.140625" style="94" customWidth="1"/>
    <col min="8" max="8" width="16.140625" style="94" customWidth="1"/>
    <col min="9" max="9" width="13.85546875" style="94" customWidth="1"/>
    <col min="10" max="256" width="9.140625" style="95"/>
    <col min="257" max="257" width="3.5703125" style="95" customWidth="1"/>
    <col min="258" max="258" width="40.85546875" style="95" customWidth="1"/>
    <col min="259" max="259" width="5.140625" style="95" customWidth="1"/>
    <col min="260" max="261" width="4.28515625" style="95" customWidth="1"/>
    <col min="262" max="262" width="8.5703125" style="95" customWidth="1"/>
    <col min="263" max="263" width="6.7109375" style="95" customWidth="1"/>
    <col min="264" max="264" width="11.28515625" style="95" customWidth="1"/>
    <col min="265" max="265" width="12.28515625" style="95" customWidth="1"/>
    <col min="266" max="512" width="9.140625" style="95"/>
    <col min="513" max="513" width="3.5703125" style="95" customWidth="1"/>
    <col min="514" max="514" width="40.85546875" style="95" customWidth="1"/>
    <col min="515" max="515" width="5.140625" style="95" customWidth="1"/>
    <col min="516" max="517" width="4.28515625" style="95" customWidth="1"/>
    <col min="518" max="518" width="8.5703125" style="95" customWidth="1"/>
    <col min="519" max="519" width="6.7109375" style="95" customWidth="1"/>
    <col min="520" max="520" width="11.28515625" style="95" customWidth="1"/>
    <col min="521" max="521" width="12.28515625" style="95" customWidth="1"/>
    <col min="522" max="768" width="9.140625" style="95"/>
    <col min="769" max="769" width="3.5703125" style="95" customWidth="1"/>
    <col min="770" max="770" width="40.85546875" style="95" customWidth="1"/>
    <col min="771" max="771" width="5.140625" style="95" customWidth="1"/>
    <col min="772" max="773" width="4.28515625" style="95" customWidth="1"/>
    <col min="774" max="774" width="8.5703125" style="95" customWidth="1"/>
    <col min="775" max="775" width="6.7109375" style="95" customWidth="1"/>
    <col min="776" max="776" width="11.28515625" style="95" customWidth="1"/>
    <col min="777" max="777" width="12.28515625" style="95" customWidth="1"/>
    <col min="778" max="1024" width="9.140625" style="95"/>
    <col min="1025" max="1025" width="3.5703125" style="95" customWidth="1"/>
    <col min="1026" max="1026" width="40.85546875" style="95" customWidth="1"/>
    <col min="1027" max="1027" width="5.140625" style="95" customWidth="1"/>
    <col min="1028" max="1029" width="4.28515625" style="95" customWidth="1"/>
    <col min="1030" max="1030" width="8.5703125" style="95" customWidth="1"/>
    <col min="1031" max="1031" width="6.7109375" style="95" customWidth="1"/>
    <col min="1032" max="1032" width="11.28515625" style="95" customWidth="1"/>
    <col min="1033" max="1033" width="12.28515625" style="95" customWidth="1"/>
    <col min="1034" max="1280" width="9.140625" style="95"/>
    <col min="1281" max="1281" width="3.5703125" style="95" customWidth="1"/>
    <col min="1282" max="1282" width="40.85546875" style="95" customWidth="1"/>
    <col min="1283" max="1283" width="5.140625" style="95" customWidth="1"/>
    <col min="1284" max="1285" width="4.28515625" style="95" customWidth="1"/>
    <col min="1286" max="1286" width="8.5703125" style="95" customWidth="1"/>
    <col min="1287" max="1287" width="6.7109375" style="95" customWidth="1"/>
    <col min="1288" max="1288" width="11.28515625" style="95" customWidth="1"/>
    <col min="1289" max="1289" width="12.28515625" style="95" customWidth="1"/>
    <col min="1290" max="1536" width="9.140625" style="95"/>
    <col min="1537" max="1537" width="3.5703125" style="95" customWidth="1"/>
    <col min="1538" max="1538" width="40.85546875" style="95" customWidth="1"/>
    <col min="1539" max="1539" width="5.140625" style="95" customWidth="1"/>
    <col min="1540" max="1541" width="4.28515625" style="95" customWidth="1"/>
    <col min="1542" max="1542" width="8.5703125" style="95" customWidth="1"/>
    <col min="1543" max="1543" width="6.7109375" style="95" customWidth="1"/>
    <col min="1544" max="1544" width="11.28515625" style="95" customWidth="1"/>
    <col min="1545" max="1545" width="12.28515625" style="95" customWidth="1"/>
    <col min="1546" max="1792" width="9.140625" style="95"/>
    <col min="1793" max="1793" width="3.5703125" style="95" customWidth="1"/>
    <col min="1794" max="1794" width="40.85546875" style="95" customWidth="1"/>
    <col min="1795" max="1795" width="5.140625" style="95" customWidth="1"/>
    <col min="1796" max="1797" width="4.28515625" style="95" customWidth="1"/>
    <col min="1798" max="1798" width="8.5703125" style="95" customWidth="1"/>
    <col min="1799" max="1799" width="6.7109375" style="95" customWidth="1"/>
    <col min="1800" max="1800" width="11.28515625" style="95" customWidth="1"/>
    <col min="1801" max="1801" width="12.28515625" style="95" customWidth="1"/>
    <col min="1802" max="2048" width="9.140625" style="95"/>
    <col min="2049" max="2049" width="3.5703125" style="95" customWidth="1"/>
    <col min="2050" max="2050" width="40.85546875" style="95" customWidth="1"/>
    <col min="2051" max="2051" width="5.140625" style="95" customWidth="1"/>
    <col min="2052" max="2053" width="4.28515625" style="95" customWidth="1"/>
    <col min="2054" max="2054" width="8.5703125" style="95" customWidth="1"/>
    <col min="2055" max="2055" width="6.7109375" style="95" customWidth="1"/>
    <col min="2056" max="2056" width="11.28515625" style="95" customWidth="1"/>
    <col min="2057" max="2057" width="12.28515625" style="95" customWidth="1"/>
    <col min="2058" max="2304" width="9.140625" style="95"/>
    <col min="2305" max="2305" width="3.5703125" style="95" customWidth="1"/>
    <col min="2306" max="2306" width="40.85546875" style="95" customWidth="1"/>
    <col min="2307" max="2307" width="5.140625" style="95" customWidth="1"/>
    <col min="2308" max="2309" width="4.28515625" style="95" customWidth="1"/>
    <col min="2310" max="2310" width="8.5703125" style="95" customWidth="1"/>
    <col min="2311" max="2311" width="6.7109375" style="95" customWidth="1"/>
    <col min="2312" max="2312" width="11.28515625" style="95" customWidth="1"/>
    <col min="2313" max="2313" width="12.28515625" style="95" customWidth="1"/>
    <col min="2314" max="2560" width="9.140625" style="95"/>
    <col min="2561" max="2561" width="3.5703125" style="95" customWidth="1"/>
    <col min="2562" max="2562" width="40.85546875" style="95" customWidth="1"/>
    <col min="2563" max="2563" width="5.140625" style="95" customWidth="1"/>
    <col min="2564" max="2565" width="4.28515625" style="95" customWidth="1"/>
    <col min="2566" max="2566" width="8.5703125" style="95" customWidth="1"/>
    <col min="2567" max="2567" width="6.7109375" style="95" customWidth="1"/>
    <col min="2568" max="2568" width="11.28515625" style="95" customWidth="1"/>
    <col min="2569" max="2569" width="12.28515625" style="95" customWidth="1"/>
    <col min="2570" max="2816" width="9.140625" style="95"/>
    <col min="2817" max="2817" width="3.5703125" style="95" customWidth="1"/>
    <col min="2818" max="2818" width="40.85546875" style="95" customWidth="1"/>
    <col min="2819" max="2819" width="5.140625" style="95" customWidth="1"/>
    <col min="2820" max="2821" width="4.28515625" style="95" customWidth="1"/>
    <col min="2822" max="2822" width="8.5703125" style="95" customWidth="1"/>
    <col min="2823" max="2823" width="6.7109375" style="95" customWidth="1"/>
    <col min="2824" max="2824" width="11.28515625" style="95" customWidth="1"/>
    <col min="2825" max="2825" width="12.28515625" style="95" customWidth="1"/>
    <col min="2826" max="3072" width="9.140625" style="95"/>
    <col min="3073" max="3073" width="3.5703125" style="95" customWidth="1"/>
    <col min="3074" max="3074" width="40.85546875" style="95" customWidth="1"/>
    <col min="3075" max="3075" width="5.140625" style="95" customWidth="1"/>
    <col min="3076" max="3077" width="4.28515625" style="95" customWidth="1"/>
    <col min="3078" max="3078" width="8.5703125" style="95" customWidth="1"/>
    <col min="3079" max="3079" width="6.7109375" style="95" customWidth="1"/>
    <col min="3080" max="3080" width="11.28515625" style="95" customWidth="1"/>
    <col min="3081" max="3081" width="12.28515625" style="95" customWidth="1"/>
    <col min="3082" max="3328" width="9.140625" style="95"/>
    <col min="3329" max="3329" width="3.5703125" style="95" customWidth="1"/>
    <col min="3330" max="3330" width="40.85546875" style="95" customWidth="1"/>
    <col min="3331" max="3331" width="5.140625" style="95" customWidth="1"/>
    <col min="3332" max="3333" width="4.28515625" style="95" customWidth="1"/>
    <col min="3334" max="3334" width="8.5703125" style="95" customWidth="1"/>
    <col min="3335" max="3335" width="6.7109375" style="95" customWidth="1"/>
    <col min="3336" max="3336" width="11.28515625" style="95" customWidth="1"/>
    <col min="3337" max="3337" width="12.28515625" style="95" customWidth="1"/>
    <col min="3338" max="3584" width="9.140625" style="95"/>
    <col min="3585" max="3585" width="3.5703125" style="95" customWidth="1"/>
    <col min="3586" max="3586" width="40.85546875" style="95" customWidth="1"/>
    <col min="3587" max="3587" width="5.140625" style="95" customWidth="1"/>
    <col min="3588" max="3589" width="4.28515625" style="95" customWidth="1"/>
    <col min="3590" max="3590" width="8.5703125" style="95" customWidth="1"/>
    <col min="3591" max="3591" width="6.7109375" style="95" customWidth="1"/>
    <col min="3592" max="3592" width="11.28515625" style="95" customWidth="1"/>
    <col min="3593" max="3593" width="12.28515625" style="95" customWidth="1"/>
    <col min="3594" max="3840" width="9.140625" style="95"/>
    <col min="3841" max="3841" width="3.5703125" style="95" customWidth="1"/>
    <col min="3842" max="3842" width="40.85546875" style="95" customWidth="1"/>
    <col min="3843" max="3843" width="5.140625" style="95" customWidth="1"/>
    <col min="3844" max="3845" width="4.28515625" style="95" customWidth="1"/>
    <col min="3846" max="3846" width="8.5703125" style="95" customWidth="1"/>
    <col min="3847" max="3847" width="6.7109375" style="95" customWidth="1"/>
    <col min="3848" max="3848" width="11.28515625" style="95" customWidth="1"/>
    <col min="3849" max="3849" width="12.28515625" style="95" customWidth="1"/>
    <col min="3850" max="4096" width="9.140625" style="95"/>
    <col min="4097" max="4097" width="3.5703125" style="95" customWidth="1"/>
    <col min="4098" max="4098" width="40.85546875" style="95" customWidth="1"/>
    <col min="4099" max="4099" width="5.140625" style="95" customWidth="1"/>
    <col min="4100" max="4101" width="4.28515625" style="95" customWidth="1"/>
    <col min="4102" max="4102" width="8.5703125" style="95" customWidth="1"/>
    <col min="4103" max="4103" width="6.7109375" style="95" customWidth="1"/>
    <col min="4104" max="4104" width="11.28515625" style="95" customWidth="1"/>
    <col min="4105" max="4105" width="12.28515625" style="95" customWidth="1"/>
    <col min="4106" max="4352" width="9.140625" style="95"/>
    <col min="4353" max="4353" width="3.5703125" style="95" customWidth="1"/>
    <col min="4354" max="4354" width="40.85546875" style="95" customWidth="1"/>
    <col min="4355" max="4355" width="5.140625" style="95" customWidth="1"/>
    <col min="4356" max="4357" width="4.28515625" style="95" customWidth="1"/>
    <col min="4358" max="4358" width="8.5703125" style="95" customWidth="1"/>
    <col min="4359" max="4359" width="6.7109375" style="95" customWidth="1"/>
    <col min="4360" max="4360" width="11.28515625" style="95" customWidth="1"/>
    <col min="4361" max="4361" width="12.28515625" style="95" customWidth="1"/>
    <col min="4362" max="4608" width="9.140625" style="95"/>
    <col min="4609" max="4609" width="3.5703125" style="95" customWidth="1"/>
    <col min="4610" max="4610" width="40.85546875" style="95" customWidth="1"/>
    <col min="4611" max="4611" width="5.140625" style="95" customWidth="1"/>
    <col min="4612" max="4613" width="4.28515625" style="95" customWidth="1"/>
    <col min="4614" max="4614" width="8.5703125" style="95" customWidth="1"/>
    <col min="4615" max="4615" width="6.7109375" style="95" customWidth="1"/>
    <col min="4616" max="4616" width="11.28515625" style="95" customWidth="1"/>
    <col min="4617" max="4617" width="12.28515625" style="95" customWidth="1"/>
    <col min="4618" max="4864" width="9.140625" style="95"/>
    <col min="4865" max="4865" width="3.5703125" style="95" customWidth="1"/>
    <col min="4866" max="4866" width="40.85546875" style="95" customWidth="1"/>
    <col min="4867" max="4867" width="5.140625" style="95" customWidth="1"/>
    <col min="4868" max="4869" width="4.28515625" style="95" customWidth="1"/>
    <col min="4870" max="4870" width="8.5703125" style="95" customWidth="1"/>
    <col min="4871" max="4871" width="6.7109375" style="95" customWidth="1"/>
    <col min="4872" max="4872" width="11.28515625" style="95" customWidth="1"/>
    <col min="4873" max="4873" width="12.28515625" style="95" customWidth="1"/>
    <col min="4874" max="5120" width="9.140625" style="95"/>
    <col min="5121" max="5121" width="3.5703125" style="95" customWidth="1"/>
    <col min="5122" max="5122" width="40.85546875" style="95" customWidth="1"/>
    <col min="5123" max="5123" width="5.140625" style="95" customWidth="1"/>
    <col min="5124" max="5125" width="4.28515625" style="95" customWidth="1"/>
    <col min="5126" max="5126" width="8.5703125" style="95" customWidth="1"/>
    <col min="5127" max="5127" width="6.7109375" style="95" customWidth="1"/>
    <col min="5128" max="5128" width="11.28515625" style="95" customWidth="1"/>
    <col min="5129" max="5129" width="12.28515625" style="95" customWidth="1"/>
    <col min="5130" max="5376" width="9.140625" style="95"/>
    <col min="5377" max="5377" width="3.5703125" style="95" customWidth="1"/>
    <col min="5378" max="5378" width="40.85546875" style="95" customWidth="1"/>
    <col min="5379" max="5379" width="5.140625" style="95" customWidth="1"/>
    <col min="5380" max="5381" width="4.28515625" style="95" customWidth="1"/>
    <col min="5382" max="5382" width="8.5703125" style="95" customWidth="1"/>
    <col min="5383" max="5383" width="6.7109375" style="95" customWidth="1"/>
    <col min="5384" max="5384" width="11.28515625" style="95" customWidth="1"/>
    <col min="5385" max="5385" width="12.28515625" style="95" customWidth="1"/>
    <col min="5386" max="5632" width="9.140625" style="95"/>
    <col min="5633" max="5633" width="3.5703125" style="95" customWidth="1"/>
    <col min="5634" max="5634" width="40.85546875" style="95" customWidth="1"/>
    <col min="5635" max="5635" width="5.140625" style="95" customWidth="1"/>
    <col min="5636" max="5637" width="4.28515625" style="95" customWidth="1"/>
    <col min="5638" max="5638" width="8.5703125" style="95" customWidth="1"/>
    <col min="5639" max="5639" width="6.7109375" style="95" customWidth="1"/>
    <col min="5640" max="5640" width="11.28515625" style="95" customWidth="1"/>
    <col min="5641" max="5641" width="12.28515625" style="95" customWidth="1"/>
    <col min="5642" max="5888" width="9.140625" style="95"/>
    <col min="5889" max="5889" width="3.5703125" style="95" customWidth="1"/>
    <col min="5890" max="5890" width="40.85546875" style="95" customWidth="1"/>
    <col min="5891" max="5891" width="5.140625" style="95" customWidth="1"/>
    <col min="5892" max="5893" width="4.28515625" style="95" customWidth="1"/>
    <col min="5894" max="5894" width="8.5703125" style="95" customWidth="1"/>
    <col min="5895" max="5895" width="6.7109375" style="95" customWidth="1"/>
    <col min="5896" max="5896" width="11.28515625" style="95" customWidth="1"/>
    <col min="5897" max="5897" width="12.28515625" style="95" customWidth="1"/>
    <col min="5898" max="6144" width="9.140625" style="95"/>
    <col min="6145" max="6145" width="3.5703125" style="95" customWidth="1"/>
    <col min="6146" max="6146" width="40.85546875" style="95" customWidth="1"/>
    <col min="6147" max="6147" width="5.140625" style="95" customWidth="1"/>
    <col min="6148" max="6149" width="4.28515625" style="95" customWidth="1"/>
    <col min="6150" max="6150" width="8.5703125" style="95" customWidth="1"/>
    <col min="6151" max="6151" width="6.7109375" style="95" customWidth="1"/>
    <col min="6152" max="6152" width="11.28515625" style="95" customWidth="1"/>
    <col min="6153" max="6153" width="12.28515625" style="95" customWidth="1"/>
    <col min="6154" max="6400" width="9.140625" style="95"/>
    <col min="6401" max="6401" width="3.5703125" style="95" customWidth="1"/>
    <col min="6402" max="6402" width="40.85546875" style="95" customWidth="1"/>
    <col min="6403" max="6403" width="5.140625" style="95" customWidth="1"/>
    <col min="6404" max="6405" width="4.28515625" style="95" customWidth="1"/>
    <col min="6406" max="6406" width="8.5703125" style="95" customWidth="1"/>
    <col min="6407" max="6407" width="6.7109375" style="95" customWidth="1"/>
    <col min="6408" max="6408" width="11.28515625" style="95" customWidth="1"/>
    <col min="6409" max="6409" width="12.28515625" style="95" customWidth="1"/>
    <col min="6410" max="6656" width="9.140625" style="95"/>
    <col min="6657" max="6657" width="3.5703125" style="95" customWidth="1"/>
    <col min="6658" max="6658" width="40.85546875" style="95" customWidth="1"/>
    <col min="6659" max="6659" width="5.140625" style="95" customWidth="1"/>
    <col min="6660" max="6661" width="4.28515625" style="95" customWidth="1"/>
    <col min="6662" max="6662" width="8.5703125" style="95" customWidth="1"/>
    <col min="6663" max="6663" width="6.7109375" style="95" customWidth="1"/>
    <col min="6664" max="6664" width="11.28515625" style="95" customWidth="1"/>
    <col min="6665" max="6665" width="12.28515625" style="95" customWidth="1"/>
    <col min="6666" max="6912" width="9.140625" style="95"/>
    <col min="6913" max="6913" width="3.5703125" style="95" customWidth="1"/>
    <col min="6914" max="6914" width="40.85546875" style="95" customWidth="1"/>
    <col min="6915" max="6915" width="5.140625" style="95" customWidth="1"/>
    <col min="6916" max="6917" width="4.28515625" style="95" customWidth="1"/>
    <col min="6918" max="6918" width="8.5703125" style="95" customWidth="1"/>
    <col min="6919" max="6919" width="6.7109375" style="95" customWidth="1"/>
    <col min="6920" max="6920" width="11.28515625" style="95" customWidth="1"/>
    <col min="6921" max="6921" width="12.28515625" style="95" customWidth="1"/>
    <col min="6922" max="7168" width="9.140625" style="95"/>
    <col min="7169" max="7169" width="3.5703125" style="95" customWidth="1"/>
    <col min="7170" max="7170" width="40.85546875" style="95" customWidth="1"/>
    <col min="7171" max="7171" width="5.140625" style="95" customWidth="1"/>
    <col min="7172" max="7173" width="4.28515625" style="95" customWidth="1"/>
    <col min="7174" max="7174" width="8.5703125" style="95" customWidth="1"/>
    <col min="7175" max="7175" width="6.7109375" style="95" customWidth="1"/>
    <col min="7176" max="7176" width="11.28515625" style="95" customWidth="1"/>
    <col min="7177" max="7177" width="12.28515625" style="95" customWidth="1"/>
    <col min="7178" max="7424" width="9.140625" style="95"/>
    <col min="7425" max="7425" width="3.5703125" style="95" customWidth="1"/>
    <col min="7426" max="7426" width="40.85546875" style="95" customWidth="1"/>
    <col min="7427" max="7427" width="5.140625" style="95" customWidth="1"/>
    <col min="7428" max="7429" width="4.28515625" style="95" customWidth="1"/>
    <col min="7430" max="7430" width="8.5703125" style="95" customWidth="1"/>
    <col min="7431" max="7431" width="6.7109375" style="95" customWidth="1"/>
    <col min="7432" max="7432" width="11.28515625" style="95" customWidth="1"/>
    <col min="7433" max="7433" width="12.28515625" style="95" customWidth="1"/>
    <col min="7434" max="7680" width="9.140625" style="95"/>
    <col min="7681" max="7681" width="3.5703125" style="95" customWidth="1"/>
    <col min="7682" max="7682" width="40.85546875" style="95" customWidth="1"/>
    <col min="7683" max="7683" width="5.140625" style="95" customWidth="1"/>
    <col min="7684" max="7685" width="4.28515625" style="95" customWidth="1"/>
    <col min="7686" max="7686" width="8.5703125" style="95" customWidth="1"/>
    <col min="7687" max="7687" width="6.7109375" style="95" customWidth="1"/>
    <col min="7688" max="7688" width="11.28515625" style="95" customWidth="1"/>
    <col min="7689" max="7689" width="12.28515625" style="95" customWidth="1"/>
    <col min="7690" max="7936" width="9.140625" style="95"/>
    <col min="7937" max="7937" width="3.5703125" style="95" customWidth="1"/>
    <col min="7938" max="7938" width="40.85546875" style="95" customWidth="1"/>
    <col min="7939" max="7939" width="5.140625" style="95" customWidth="1"/>
    <col min="7940" max="7941" width="4.28515625" style="95" customWidth="1"/>
    <col min="7942" max="7942" width="8.5703125" style="95" customWidth="1"/>
    <col min="7943" max="7943" width="6.7109375" style="95" customWidth="1"/>
    <col min="7944" max="7944" width="11.28515625" style="95" customWidth="1"/>
    <col min="7945" max="7945" width="12.28515625" style="95" customWidth="1"/>
    <col min="7946" max="8192" width="9.140625" style="95"/>
    <col min="8193" max="8193" width="3.5703125" style="95" customWidth="1"/>
    <col min="8194" max="8194" width="40.85546875" style="95" customWidth="1"/>
    <col min="8195" max="8195" width="5.140625" style="95" customWidth="1"/>
    <col min="8196" max="8197" width="4.28515625" style="95" customWidth="1"/>
    <col min="8198" max="8198" width="8.5703125" style="95" customWidth="1"/>
    <col min="8199" max="8199" width="6.7109375" style="95" customWidth="1"/>
    <col min="8200" max="8200" width="11.28515625" style="95" customWidth="1"/>
    <col min="8201" max="8201" width="12.28515625" style="95" customWidth="1"/>
    <col min="8202" max="8448" width="9.140625" style="95"/>
    <col min="8449" max="8449" width="3.5703125" style="95" customWidth="1"/>
    <col min="8450" max="8450" width="40.85546875" style="95" customWidth="1"/>
    <col min="8451" max="8451" width="5.140625" style="95" customWidth="1"/>
    <col min="8452" max="8453" width="4.28515625" style="95" customWidth="1"/>
    <col min="8454" max="8454" width="8.5703125" style="95" customWidth="1"/>
    <col min="8455" max="8455" width="6.7109375" style="95" customWidth="1"/>
    <col min="8456" max="8456" width="11.28515625" style="95" customWidth="1"/>
    <col min="8457" max="8457" width="12.28515625" style="95" customWidth="1"/>
    <col min="8458" max="8704" width="9.140625" style="95"/>
    <col min="8705" max="8705" width="3.5703125" style="95" customWidth="1"/>
    <col min="8706" max="8706" width="40.85546875" style="95" customWidth="1"/>
    <col min="8707" max="8707" width="5.140625" style="95" customWidth="1"/>
    <col min="8708" max="8709" width="4.28515625" style="95" customWidth="1"/>
    <col min="8710" max="8710" width="8.5703125" style="95" customWidth="1"/>
    <col min="8711" max="8711" width="6.7109375" style="95" customWidth="1"/>
    <col min="8712" max="8712" width="11.28515625" style="95" customWidth="1"/>
    <col min="8713" max="8713" width="12.28515625" style="95" customWidth="1"/>
    <col min="8714" max="8960" width="9.140625" style="95"/>
    <col min="8961" max="8961" width="3.5703125" style="95" customWidth="1"/>
    <col min="8962" max="8962" width="40.85546875" style="95" customWidth="1"/>
    <col min="8963" max="8963" width="5.140625" style="95" customWidth="1"/>
    <col min="8964" max="8965" width="4.28515625" style="95" customWidth="1"/>
    <col min="8966" max="8966" width="8.5703125" style="95" customWidth="1"/>
    <col min="8967" max="8967" width="6.7109375" style="95" customWidth="1"/>
    <col min="8968" max="8968" width="11.28515625" style="95" customWidth="1"/>
    <col min="8969" max="8969" width="12.28515625" style="95" customWidth="1"/>
    <col min="8970" max="9216" width="9.140625" style="95"/>
    <col min="9217" max="9217" width="3.5703125" style="95" customWidth="1"/>
    <col min="9218" max="9218" width="40.85546875" style="95" customWidth="1"/>
    <col min="9219" max="9219" width="5.140625" style="95" customWidth="1"/>
    <col min="9220" max="9221" width="4.28515625" style="95" customWidth="1"/>
    <col min="9222" max="9222" width="8.5703125" style="95" customWidth="1"/>
    <col min="9223" max="9223" width="6.7109375" style="95" customWidth="1"/>
    <col min="9224" max="9224" width="11.28515625" style="95" customWidth="1"/>
    <col min="9225" max="9225" width="12.28515625" style="95" customWidth="1"/>
    <col min="9226" max="9472" width="9.140625" style="95"/>
    <col min="9473" max="9473" width="3.5703125" style="95" customWidth="1"/>
    <col min="9474" max="9474" width="40.85546875" style="95" customWidth="1"/>
    <col min="9475" max="9475" width="5.140625" style="95" customWidth="1"/>
    <col min="9476" max="9477" width="4.28515625" style="95" customWidth="1"/>
    <col min="9478" max="9478" width="8.5703125" style="95" customWidth="1"/>
    <col min="9479" max="9479" width="6.7109375" style="95" customWidth="1"/>
    <col min="9480" max="9480" width="11.28515625" style="95" customWidth="1"/>
    <col min="9481" max="9481" width="12.28515625" style="95" customWidth="1"/>
    <col min="9482" max="9728" width="9.140625" style="95"/>
    <col min="9729" max="9729" width="3.5703125" style="95" customWidth="1"/>
    <col min="9730" max="9730" width="40.85546875" style="95" customWidth="1"/>
    <col min="9731" max="9731" width="5.140625" style="95" customWidth="1"/>
    <col min="9732" max="9733" width="4.28515625" style="95" customWidth="1"/>
    <col min="9734" max="9734" width="8.5703125" style="95" customWidth="1"/>
    <col min="9735" max="9735" width="6.7109375" style="95" customWidth="1"/>
    <col min="9736" max="9736" width="11.28515625" style="95" customWidth="1"/>
    <col min="9737" max="9737" width="12.28515625" style="95" customWidth="1"/>
    <col min="9738" max="9984" width="9.140625" style="95"/>
    <col min="9985" max="9985" width="3.5703125" style="95" customWidth="1"/>
    <col min="9986" max="9986" width="40.85546875" style="95" customWidth="1"/>
    <col min="9987" max="9987" width="5.140625" style="95" customWidth="1"/>
    <col min="9988" max="9989" width="4.28515625" style="95" customWidth="1"/>
    <col min="9990" max="9990" width="8.5703125" style="95" customWidth="1"/>
    <col min="9991" max="9991" width="6.7109375" style="95" customWidth="1"/>
    <col min="9992" max="9992" width="11.28515625" style="95" customWidth="1"/>
    <col min="9993" max="9993" width="12.28515625" style="95" customWidth="1"/>
    <col min="9994" max="10240" width="9.140625" style="95"/>
    <col min="10241" max="10241" width="3.5703125" style="95" customWidth="1"/>
    <col min="10242" max="10242" width="40.85546875" style="95" customWidth="1"/>
    <col min="10243" max="10243" width="5.140625" style="95" customWidth="1"/>
    <col min="10244" max="10245" width="4.28515625" style="95" customWidth="1"/>
    <col min="10246" max="10246" width="8.5703125" style="95" customWidth="1"/>
    <col min="10247" max="10247" width="6.7109375" style="95" customWidth="1"/>
    <col min="10248" max="10248" width="11.28515625" style="95" customWidth="1"/>
    <col min="10249" max="10249" width="12.28515625" style="95" customWidth="1"/>
    <col min="10250" max="10496" width="9.140625" style="95"/>
    <col min="10497" max="10497" width="3.5703125" style="95" customWidth="1"/>
    <col min="10498" max="10498" width="40.85546875" style="95" customWidth="1"/>
    <col min="10499" max="10499" width="5.140625" style="95" customWidth="1"/>
    <col min="10500" max="10501" width="4.28515625" style="95" customWidth="1"/>
    <col min="10502" max="10502" width="8.5703125" style="95" customWidth="1"/>
    <col min="10503" max="10503" width="6.7109375" style="95" customWidth="1"/>
    <col min="10504" max="10504" width="11.28515625" style="95" customWidth="1"/>
    <col min="10505" max="10505" width="12.28515625" style="95" customWidth="1"/>
    <col min="10506" max="10752" width="9.140625" style="95"/>
    <col min="10753" max="10753" width="3.5703125" style="95" customWidth="1"/>
    <col min="10754" max="10754" width="40.85546875" style="95" customWidth="1"/>
    <col min="10755" max="10755" width="5.140625" style="95" customWidth="1"/>
    <col min="10756" max="10757" width="4.28515625" style="95" customWidth="1"/>
    <col min="10758" max="10758" width="8.5703125" style="95" customWidth="1"/>
    <col min="10759" max="10759" width="6.7109375" style="95" customWidth="1"/>
    <col min="10760" max="10760" width="11.28515625" style="95" customWidth="1"/>
    <col min="10761" max="10761" width="12.28515625" style="95" customWidth="1"/>
    <col min="10762" max="11008" width="9.140625" style="95"/>
    <col min="11009" max="11009" width="3.5703125" style="95" customWidth="1"/>
    <col min="11010" max="11010" width="40.85546875" style="95" customWidth="1"/>
    <col min="11011" max="11011" width="5.140625" style="95" customWidth="1"/>
    <col min="11012" max="11013" width="4.28515625" style="95" customWidth="1"/>
    <col min="11014" max="11014" width="8.5703125" style="95" customWidth="1"/>
    <col min="11015" max="11015" width="6.7109375" style="95" customWidth="1"/>
    <col min="11016" max="11016" width="11.28515625" style="95" customWidth="1"/>
    <col min="11017" max="11017" width="12.28515625" style="95" customWidth="1"/>
    <col min="11018" max="11264" width="9.140625" style="95"/>
    <col min="11265" max="11265" width="3.5703125" style="95" customWidth="1"/>
    <col min="11266" max="11266" width="40.85546875" style="95" customWidth="1"/>
    <col min="11267" max="11267" width="5.140625" style="95" customWidth="1"/>
    <col min="11268" max="11269" width="4.28515625" style="95" customWidth="1"/>
    <col min="11270" max="11270" width="8.5703125" style="95" customWidth="1"/>
    <col min="11271" max="11271" width="6.7109375" style="95" customWidth="1"/>
    <col min="11272" max="11272" width="11.28515625" style="95" customWidth="1"/>
    <col min="11273" max="11273" width="12.28515625" style="95" customWidth="1"/>
    <col min="11274" max="11520" width="9.140625" style="95"/>
    <col min="11521" max="11521" width="3.5703125" style="95" customWidth="1"/>
    <col min="11522" max="11522" width="40.85546875" style="95" customWidth="1"/>
    <col min="11523" max="11523" width="5.140625" style="95" customWidth="1"/>
    <col min="11524" max="11525" width="4.28515625" style="95" customWidth="1"/>
    <col min="11526" max="11526" width="8.5703125" style="95" customWidth="1"/>
    <col min="11527" max="11527" width="6.7109375" style="95" customWidth="1"/>
    <col min="11528" max="11528" width="11.28515625" style="95" customWidth="1"/>
    <col min="11529" max="11529" width="12.28515625" style="95" customWidth="1"/>
    <col min="11530" max="11776" width="9.140625" style="95"/>
    <col min="11777" max="11777" width="3.5703125" style="95" customWidth="1"/>
    <col min="11778" max="11778" width="40.85546875" style="95" customWidth="1"/>
    <col min="11779" max="11779" width="5.140625" style="95" customWidth="1"/>
    <col min="11780" max="11781" width="4.28515625" style="95" customWidth="1"/>
    <col min="11782" max="11782" width="8.5703125" style="95" customWidth="1"/>
    <col min="11783" max="11783" width="6.7109375" style="95" customWidth="1"/>
    <col min="11784" max="11784" width="11.28515625" style="95" customWidth="1"/>
    <col min="11785" max="11785" width="12.28515625" style="95" customWidth="1"/>
    <col min="11786" max="12032" width="9.140625" style="95"/>
    <col min="12033" max="12033" width="3.5703125" style="95" customWidth="1"/>
    <col min="12034" max="12034" width="40.85546875" style="95" customWidth="1"/>
    <col min="12035" max="12035" width="5.140625" style="95" customWidth="1"/>
    <col min="12036" max="12037" width="4.28515625" style="95" customWidth="1"/>
    <col min="12038" max="12038" width="8.5703125" style="95" customWidth="1"/>
    <col min="12039" max="12039" width="6.7109375" style="95" customWidth="1"/>
    <col min="12040" max="12040" width="11.28515625" style="95" customWidth="1"/>
    <col min="12041" max="12041" width="12.28515625" style="95" customWidth="1"/>
    <col min="12042" max="12288" width="9.140625" style="95"/>
    <col min="12289" max="12289" width="3.5703125" style="95" customWidth="1"/>
    <col min="12290" max="12290" width="40.85546875" style="95" customWidth="1"/>
    <col min="12291" max="12291" width="5.140625" style="95" customWidth="1"/>
    <col min="12292" max="12293" width="4.28515625" style="95" customWidth="1"/>
    <col min="12294" max="12294" width="8.5703125" style="95" customWidth="1"/>
    <col min="12295" max="12295" width="6.7109375" style="95" customWidth="1"/>
    <col min="12296" max="12296" width="11.28515625" style="95" customWidth="1"/>
    <col min="12297" max="12297" width="12.28515625" style="95" customWidth="1"/>
    <col min="12298" max="12544" width="9.140625" style="95"/>
    <col min="12545" max="12545" width="3.5703125" style="95" customWidth="1"/>
    <col min="12546" max="12546" width="40.85546875" style="95" customWidth="1"/>
    <col min="12547" max="12547" width="5.140625" style="95" customWidth="1"/>
    <col min="12548" max="12549" width="4.28515625" style="95" customWidth="1"/>
    <col min="12550" max="12550" width="8.5703125" style="95" customWidth="1"/>
    <col min="12551" max="12551" width="6.7109375" style="95" customWidth="1"/>
    <col min="12552" max="12552" width="11.28515625" style="95" customWidth="1"/>
    <col min="12553" max="12553" width="12.28515625" style="95" customWidth="1"/>
    <col min="12554" max="12800" width="9.140625" style="95"/>
    <col min="12801" max="12801" width="3.5703125" style="95" customWidth="1"/>
    <col min="12802" max="12802" width="40.85546875" style="95" customWidth="1"/>
    <col min="12803" max="12803" width="5.140625" style="95" customWidth="1"/>
    <col min="12804" max="12805" width="4.28515625" style="95" customWidth="1"/>
    <col min="12806" max="12806" width="8.5703125" style="95" customWidth="1"/>
    <col min="12807" max="12807" width="6.7109375" style="95" customWidth="1"/>
    <col min="12808" max="12808" width="11.28515625" style="95" customWidth="1"/>
    <col min="12809" max="12809" width="12.28515625" style="95" customWidth="1"/>
    <col min="12810" max="13056" width="9.140625" style="95"/>
    <col min="13057" max="13057" width="3.5703125" style="95" customWidth="1"/>
    <col min="13058" max="13058" width="40.85546875" style="95" customWidth="1"/>
    <col min="13059" max="13059" width="5.140625" style="95" customWidth="1"/>
    <col min="13060" max="13061" width="4.28515625" style="95" customWidth="1"/>
    <col min="13062" max="13062" width="8.5703125" style="95" customWidth="1"/>
    <col min="13063" max="13063" width="6.7109375" style="95" customWidth="1"/>
    <col min="13064" max="13064" width="11.28515625" style="95" customWidth="1"/>
    <col min="13065" max="13065" width="12.28515625" style="95" customWidth="1"/>
    <col min="13066" max="13312" width="9.140625" style="95"/>
    <col min="13313" max="13313" width="3.5703125" style="95" customWidth="1"/>
    <col min="13314" max="13314" width="40.85546875" style="95" customWidth="1"/>
    <col min="13315" max="13315" width="5.140625" style="95" customWidth="1"/>
    <col min="13316" max="13317" width="4.28515625" style="95" customWidth="1"/>
    <col min="13318" max="13318" width="8.5703125" style="95" customWidth="1"/>
    <col min="13319" max="13319" width="6.7109375" style="95" customWidth="1"/>
    <col min="13320" max="13320" width="11.28515625" style="95" customWidth="1"/>
    <col min="13321" max="13321" width="12.28515625" style="95" customWidth="1"/>
    <col min="13322" max="13568" width="9.140625" style="95"/>
    <col min="13569" max="13569" width="3.5703125" style="95" customWidth="1"/>
    <col min="13570" max="13570" width="40.85546875" style="95" customWidth="1"/>
    <col min="13571" max="13571" width="5.140625" style="95" customWidth="1"/>
    <col min="13572" max="13573" width="4.28515625" style="95" customWidth="1"/>
    <col min="13574" max="13574" width="8.5703125" style="95" customWidth="1"/>
    <col min="13575" max="13575" width="6.7109375" style="95" customWidth="1"/>
    <col min="13576" max="13576" width="11.28515625" style="95" customWidth="1"/>
    <col min="13577" max="13577" width="12.28515625" style="95" customWidth="1"/>
    <col min="13578" max="13824" width="9.140625" style="95"/>
    <col min="13825" max="13825" width="3.5703125" style="95" customWidth="1"/>
    <col min="13826" max="13826" width="40.85546875" style="95" customWidth="1"/>
    <col min="13827" max="13827" width="5.140625" style="95" customWidth="1"/>
    <col min="13828" max="13829" width="4.28515625" style="95" customWidth="1"/>
    <col min="13830" max="13830" width="8.5703125" style="95" customWidth="1"/>
    <col min="13831" max="13831" width="6.7109375" style="95" customWidth="1"/>
    <col min="13832" max="13832" width="11.28515625" style="95" customWidth="1"/>
    <col min="13833" max="13833" width="12.28515625" style="95" customWidth="1"/>
    <col min="13834" max="14080" width="9.140625" style="95"/>
    <col min="14081" max="14081" width="3.5703125" style="95" customWidth="1"/>
    <col min="14082" max="14082" width="40.85546875" style="95" customWidth="1"/>
    <col min="14083" max="14083" width="5.140625" style="95" customWidth="1"/>
    <col min="14084" max="14085" width="4.28515625" style="95" customWidth="1"/>
    <col min="14086" max="14086" width="8.5703125" style="95" customWidth="1"/>
    <col min="14087" max="14087" width="6.7109375" style="95" customWidth="1"/>
    <col min="14088" max="14088" width="11.28515625" style="95" customWidth="1"/>
    <col min="14089" max="14089" width="12.28515625" style="95" customWidth="1"/>
    <col min="14090" max="14336" width="9.140625" style="95"/>
    <col min="14337" max="14337" width="3.5703125" style="95" customWidth="1"/>
    <col min="14338" max="14338" width="40.85546875" style="95" customWidth="1"/>
    <col min="14339" max="14339" width="5.140625" style="95" customWidth="1"/>
    <col min="14340" max="14341" width="4.28515625" style="95" customWidth="1"/>
    <col min="14342" max="14342" width="8.5703125" style="95" customWidth="1"/>
    <col min="14343" max="14343" width="6.7109375" style="95" customWidth="1"/>
    <col min="14344" max="14344" width="11.28515625" style="95" customWidth="1"/>
    <col min="14345" max="14345" width="12.28515625" style="95" customWidth="1"/>
    <col min="14346" max="14592" width="9.140625" style="95"/>
    <col min="14593" max="14593" width="3.5703125" style="95" customWidth="1"/>
    <col min="14594" max="14594" width="40.85546875" style="95" customWidth="1"/>
    <col min="14595" max="14595" width="5.140625" style="95" customWidth="1"/>
    <col min="14596" max="14597" width="4.28515625" style="95" customWidth="1"/>
    <col min="14598" max="14598" width="8.5703125" style="95" customWidth="1"/>
    <col min="14599" max="14599" width="6.7109375" style="95" customWidth="1"/>
    <col min="14600" max="14600" width="11.28515625" style="95" customWidth="1"/>
    <col min="14601" max="14601" width="12.28515625" style="95" customWidth="1"/>
    <col min="14602" max="14848" width="9.140625" style="95"/>
    <col min="14849" max="14849" width="3.5703125" style="95" customWidth="1"/>
    <col min="14850" max="14850" width="40.85546875" style="95" customWidth="1"/>
    <col min="14851" max="14851" width="5.140625" style="95" customWidth="1"/>
    <col min="14852" max="14853" width="4.28515625" style="95" customWidth="1"/>
    <col min="14854" max="14854" width="8.5703125" style="95" customWidth="1"/>
    <col min="14855" max="14855" width="6.7109375" style="95" customWidth="1"/>
    <col min="14856" max="14856" width="11.28515625" style="95" customWidth="1"/>
    <col min="14857" max="14857" width="12.28515625" style="95" customWidth="1"/>
    <col min="14858" max="15104" width="9.140625" style="95"/>
    <col min="15105" max="15105" width="3.5703125" style="95" customWidth="1"/>
    <col min="15106" max="15106" width="40.85546875" style="95" customWidth="1"/>
    <col min="15107" max="15107" width="5.140625" style="95" customWidth="1"/>
    <col min="15108" max="15109" width="4.28515625" style="95" customWidth="1"/>
    <col min="15110" max="15110" width="8.5703125" style="95" customWidth="1"/>
    <col min="15111" max="15111" width="6.7109375" style="95" customWidth="1"/>
    <col min="15112" max="15112" width="11.28515625" style="95" customWidth="1"/>
    <col min="15113" max="15113" width="12.28515625" style="95" customWidth="1"/>
    <col min="15114" max="15360" width="9.140625" style="95"/>
    <col min="15361" max="15361" width="3.5703125" style="95" customWidth="1"/>
    <col min="15362" max="15362" width="40.85546875" style="95" customWidth="1"/>
    <col min="15363" max="15363" width="5.140625" style="95" customWidth="1"/>
    <col min="15364" max="15365" width="4.28515625" style="95" customWidth="1"/>
    <col min="15366" max="15366" width="8.5703125" style="95" customWidth="1"/>
    <col min="15367" max="15367" width="6.7109375" style="95" customWidth="1"/>
    <col min="15368" max="15368" width="11.28515625" style="95" customWidth="1"/>
    <col min="15369" max="15369" width="12.28515625" style="95" customWidth="1"/>
    <col min="15370" max="15616" width="9.140625" style="95"/>
    <col min="15617" max="15617" width="3.5703125" style="95" customWidth="1"/>
    <col min="15618" max="15618" width="40.85546875" style="95" customWidth="1"/>
    <col min="15619" max="15619" width="5.140625" style="95" customWidth="1"/>
    <col min="15620" max="15621" width="4.28515625" style="95" customWidth="1"/>
    <col min="15622" max="15622" width="8.5703125" style="95" customWidth="1"/>
    <col min="15623" max="15623" width="6.7109375" style="95" customWidth="1"/>
    <col min="15624" max="15624" width="11.28515625" style="95" customWidth="1"/>
    <col min="15625" max="15625" width="12.28515625" style="95" customWidth="1"/>
    <col min="15626" max="15872" width="9.140625" style="95"/>
    <col min="15873" max="15873" width="3.5703125" style="95" customWidth="1"/>
    <col min="15874" max="15874" width="40.85546875" style="95" customWidth="1"/>
    <col min="15875" max="15875" width="5.140625" style="95" customWidth="1"/>
    <col min="15876" max="15877" width="4.28515625" style="95" customWidth="1"/>
    <col min="15878" max="15878" width="8.5703125" style="95" customWidth="1"/>
    <col min="15879" max="15879" width="6.7109375" style="95" customWidth="1"/>
    <col min="15880" max="15880" width="11.28515625" style="95" customWidth="1"/>
    <col min="15881" max="15881" width="12.28515625" style="95" customWidth="1"/>
    <col min="15882" max="16128" width="9.140625" style="95"/>
    <col min="16129" max="16129" width="3.5703125" style="95" customWidth="1"/>
    <col min="16130" max="16130" width="40.85546875" style="95" customWidth="1"/>
    <col min="16131" max="16131" width="5.140625" style="95" customWidth="1"/>
    <col min="16132" max="16133" width="4.28515625" style="95" customWidth="1"/>
    <col min="16134" max="16134" width="8.5703125" style="95" customWidth="1"/>
    <col min="16135" max="16135" width="6.7109375" style="95" customWidth="1"/>
    <col min="16136" max="16136" width="11.28515625" style="95" customWidth="1"/>
    <col min="16137" max="16137" width="12.28515625" style="95" customWidth="1"/>
    <col min="16138" max="16384" width="9.140625" style="95"/>
  </cols>
  <sheetData>
    <row r="1" spans="1:9" ht="96.75" customHeight="1">
      <c r="F1" s="490" t="s">
        <v>415</v>
      </c>
      <c r="G1" s="490"/>
      <c r="H1" s="490"/>
      <c r="I1" s="490"/>
    </row>
    <row r="2" spans="1:9" ht="8.25" customHeight="1">
      <c r="F2" s="96"/>
      <c r="G2" s="96"/>
      <c r="H2" s="96"/>
      <c r="I2" s="96"/>
    </row>
    <row r="3" spans="1:9" s="97" customFormat="1" ht="76.5" customHeight="1">
      <c r="A3" s="487" t="s">
        <v>416</v>
      </c>
      <c r="B3" s="487"/>
      <c r="C3" s="487"/>
      <c r="D3" s="487"/>
      <c r="E3" s="487"/>
      <c r="F3" s="487"/>
      <c r="G3" s="487"/>
      <c r="H3" s="488"/>
      <c r="I3" s="127"/>
    </row>
    <row r="4" spans="1:9" s="98" customFormat="1">
      <c r="A4" s="89"/>
      <c r="B4" s="89"/>
      <c r="C4" s="89"/>
      <c r="D4" s="89"/>
      <c r="E4" s="128"/>
      <c r="F4" s="492" t="s">
        <v>52</v>
      </c>
      <c r="G4" s="492"/>
      <c r="H4" s="492"/>
      <c r="I4" s="128"/>
    </row>
    <row r="5" spans="1:9" s="99" customFormat="1" ht="75.75" customHeight="1">
      <c r="A5" s="83" t="s">
        <v>53</v>
      </c>
      <c r="B5" s="83" t="s">
        <v>54</v>
      </c>
      <c r="C5" s="85" t="s">
        <v>88</v>
      </c>
      <c r="D5" s="85" t="s">
        <v>89</v>
      </c>
      <c r="E5" s="85" t="s">
        <v>90</v>
      </c>
      <c r="F5" s="85" t="s">
        <v>91</v>
      </c>
      <c r="G5" s="85" t="s">
        <v>180</v>
      </c>
      <c r="H5" s="83" t="s">
        <v>377</v>
      </c>
      <c r="I5" s="83" t="s">
        <v>417</v>
      </c>
    </row>
    <row r="6" spans="1:9" s="100" customFormat="1" ht="15.75">
      <c r="A6" s="84">
        <v>1</v>
      </c>
      <c r="B6" s="84">
        <v>2</v>
      </c>
      <c r="C6" s="82" t="s">
        <v>92</v>
      </c>
      <c r="D6" s="82" t="s">
        <v>55</v>
      </c>
      <c r="E6" s="82" t="s">
        <v>56</v>
      </c>
      <c r="F6" s="82" t="s">
        <v>57</v>
      </c>
      <c r="G6" s="82"/>
      <c r="H6" s="84">
        <v>6</v>
      </c>
      <c r="I6" s="84"/>
    </row>
    <row r="7" spans="1:9" s="101" customFormat="1" ht="18.75">
      <c r="A7" s="83">
        <v>1</v>
      </c>
      <c r="B7" s="87" t="s">
        <v>103</v>
      </c>
      <c r="C7" s="85" t="s">
        <v>93</v>
      </c>
      <c r="D7" s="85" t="s">
        <v>236</v>
      </c>
      <c r="E7" s="85" t="s">
        <v>237</v>
      </c>
      <c r="F7" s="85" t="s">
        <v>118</v>
      </c>
      <c r="G7" s="152">
        <f>G8+G16+G28+G30+G32</f>
        <v>-141.43999999999994</v>
      </c>
      <c r="H7" s="345">
        <f>H9+H17+H28+H30+H32</f>
        <v>2076</v>
      </c>
      <c r="I7" s="191">
        <f>I8+I16+I28+I30+I32</f>
        <v>1954.9</v>
      </c>
    </row>
    <row r="8" spans="1:9" s="101" customFormat="1" ht="37.5">
      <c r="A8" s="83">
        <v>2</v>
      </c>
      <c r="B8" s="87" t="s">
        <v>238</v>
      </c>
      <c r="C8" s="85" t="s">
        <v>93</v>
      </c>
      <c r="D8" s="85" t="s">
        <v>94</v>
      </c>
      <c r="E8" s="85" t="s">
        <v>237</v>
      </c>
      <c r="F8" s="85" t="s">
        <v>118</v>
      </c>
      <c r="G8" s="155">
        <f>G9</f>
        <v>87.100000000000009</v>
      </c>
      <c r="H8" s="343">
        <f>H9</f>
        <v>572.40000000000009</v>
      </c>
      <c r="I8" s="384">
        <f t="shared" ref="I8:I67" si="0">H8</f>
        <v>572.40000000000009</v>
      </c>
    </row>
    <row r="9" spans="1:9" s="101" customFormat="1" ht="78.75" customHeight="1">
      <c r="A9" s="83">
        <v>3</v>
      </c>
      <c r="B9" s="87" t="s">
        <v>49</v>
      </c>
      <c r="C9" s="85" t="s">
        <v>93</v>
      </c>
      <c r="D9" s="85" t="s">
        <v>94</v>
      </c>
      <c r="E9" s="85" t="s">
        <v>239</v>
      </c>
      <c r="F9" s="85" t="s">
        <v>118</v>
      </c>
      <c r="G9" s="152">
        <f>G10</f>
        <v>87.100000000000009</v>
      </c>
      <c r="H9" s="152">
        <f>H10</f>
        <v>572.40000000000009</v>
      </c>
      <c r="I9" s="191">
        <f t="shared" si="0"/>
        <v>572.40000000000009</v>
      </c>
    </row>
    <row r="10" spans="1:9" s="101" customFormat="1" ht="37.5" customHeight="1">
      <c r="A10" s="83">
        <v>4</v>
      </c>
      <c r="B10" s="87" t="s">
        <v>95</v>
      </c>
      <c r="C10" s="85" t="s">
        <v>93</v>
      </c>
      <c r="D10" s="85" t="s">
        <v>94</v>
      </c>
      <c r="E10" s="85" t="s">
        <v>239</v>
      </c>
      <c r="F10" s="85" t="s">
        <v>118</v>
      </c>
      <c r="G10" s="152">
        <f>G11+G13+G15+G12+G14</f>
        <v>87.100000000000009</v>
      </c>
      <c r="H10" s="152">
        <f>H11+H13+H15+H12+H14</f>
        <v>572.40000000000009</v>
      </c>
      <c r="I10" s="191">
        <f>I11+I12+I13+I14</f>
        <v>572.40000000000009</v>
      </c>
    </row>
    <row r="11" spans="1:9" s="101" customFormat="1" ht="51.75" customHeight="1">
      <c r="A11" s="83">
        <v>5</v>
      </c>
      <c r="B11" s="90" t="s">
        <v>240</v>
      </c>
      <c r="C11" s="85" t="s">
        <v>93</v>
      </c>
      <c r="D11" s="85" t="s">
        <v>94</v>
      </c>
      <c r="E11" s="85" t="s">
        <v>241</v>
      </c>
      <c r="F11" s="85" t="s">
        <v>96</v>
      </c>
      <c r="G11" s="152">
        <v>66.900000000000006</v>
      </c>
      <c r="H11" s="152">
        <f>'9'!J11</f>
        <v>439.6</v>
      </c>
      <c r="I11" s="191">
        <v>439.6</v>
      </c>
    </row>
    <row r="12" spans="1:9" s="101" customFormat="1" ht="51.75" customHeight="1">
      <c r="A12" s="83">
        <v>6</v>
      </c>
      <c r="B12" s="90" t="s">
        <v>240</v>
      </c>
      <c r="C12" s="85" t="s">
        <v>93</v>
      </c>
      <c r="D12" s="85" t="s">
        <v>94</v>
      </c>
      <c r="E12" s="85" t="s">
        <v>281</v>
      </c>
      <c r="F12" s="85" t="s">
        <v>96</v>
      </c>
      <c r="G12" s="152">
        <v>0</v>
      </c>
      <c r="H12" s="152">
        <v>0</v>
      </c>
      <c r="I12" s="191">
        <v>0</v>
      </c>
    </row>
    <row r="13" spans="1:9" s="101" customFormat="1" ht="45.75" customHeight="1">
      <c r="A13" s="83">
        <v>7</v>
      </c>
      <c r="B13" s="90" t="s">
        <v>242</v>
      </c>
      <c r="C13" s="85" t="s">
        <v>93</v>
      </c>
      <c r="D13" s="85" t="s">
        <v>94</v>
      </c>
      <c r="E13" s="85" t="s">
        <v>243</v>
      </c>
      <c r="F13" s="85" t="s">
        <v>244</v>
      </c>
      <c r="G13" s="152">
        <v>20.2</v>
      </c>
      <c r="H13" s="152">
        <f>'9'!J13</f>
        <v>132.80000000000001</v>
      </c>
      <c r="I13" s="191">
        <v>132.80000000000001</v>
      </c>
    </row>
    <row r="14" spans="1:9" s="101" customFormat="1" ht="45.75" customHeight="1">
      <c r="A14" s="83">
        <v>8</v>
      </c>
      <c r="B14" s="90" t="s">
        <v>242</v>
      </c>
      <c r="C14" s="85" t="s">
        <v>93</v>
      </c>
      <c r="D14" s="85" t="s">
        <v>94</v>
      </c>
      <c r="E14" s="85" t="s">
        <v>281</v>
      </c>
      <c r="F14" s="85" t="s">
        <v>244</v>
      </c>
      <c r="G14" s="152">
        <v>0</v>
      </c>
      <c r="H14" s="152">
        <v>0</v>
      </c>
      <c r="I14" s="191">
        <v>0</v>
      </c>
    </row>
    <row r="15" spans="1:9" s="101" customFormat="1" ht="60" customHeight="1">
      <c r="A15" s="83">
        <v>9</v>
      </c>
      <c r="B15" s="90" t="s">
        <v>99</v>
      </c>
      <c r="C15" s="85" t="s">
        <v>93</v>
      </c>
      <c r="D15" s="85" t="s">
        <v>94</v>
      </c>
      <c r="E15" s="85" t="s">
        <v>245</v>
      </c>
      <c r="F15" s="85" t="s">
        <v>98</v>
      </c>
      <c r="G15" s="152" t="s">
        <v>204</v>
      </c>
      <c r="H15" s="152">
        <v>0</v>
      </c>
      <c r="I15" s="191">
        <f t="shared" si="0"/>
        <v>0</v>
      </c>
    </row>
    <row r="16" spans="1:9" s="101" customFormat="1" ht="37.5" customHeight="1">
      <c r="A16" s="83">
        <v>10</v>
      </c>
      <c r="B16" s="90" t="s">
        <v>238</v>
      </c>
      <c r="C16" s="85" t="s">
        <v>93</v>
      </c>
      <c r="D16" s="85" t="s">
        <v>97</v>
      </c>
      <c r="E16" s="85" t="s">
        <v>237</v>
      </c>
      <c r="F16" s="85" t="s">
        <v>118</v>
      </c>
      <c r="G16" s="155">
        <f>G17</f>
        <v>-228.53999999999996</v>
      </c>
      <c r="H16" s="155">
        <f>H17</f>
        <v>1453.3</v>
      </c>
      <c r="I16" s="384">
        <v>1332.2</v>
      </c>
    </row>
    <row r="17" spans="1:9" s="101" customFormat="1" ht="39" customHeight="1">
      <c r="A17" s="83">
        <v>11</v>
      </c>
      <c r="B17" s="87" t="s">
        <v>48</v>
      </c>
      <c r="C17" s="85" t="s">
        <v>93</v>
      </c>
      <c r="D17" s="85" t="s">
        <v>97</v>
      </c>
      <c r="E17" s="85" t="s">
        <v>237</v>
      </c>
      <c r="F17" s="85" t="s">
        <v>118</v>
      </c>
      <c r="G17" s="152">
        <f>G18+G20+G22+G24+G19+G21+G23</f>
        <v>-228.53999999999996</v>
      </c>
      <c r="H17" s="152">
        <f>H18+H22+H24+H20+H19+H21+H23</f>
        <v>1453.3</v>
      </c>
      <c r="I17" s="191">
        <v>1332.2</v>
      </c>
    </row>
    <row r="18" spans="1:9" s="101" customFormat="1" ht="42.75" customHeight="1">
      <c r="A18" s="83">
        <v>12</v>
      </c>
      <c r="B18" s="90" t="s">
        <v>240</v>
      </c>
      <c r="C18" s="85" t="s">
        <v>93</v>
      </c>
      <c r="D18" s="85" t="s">
        <v>97</v>
      </c>
      <c r="E18" s="85" t="s">
        <v>246</v>
      </c>
      <c r="F18" s="85" t="s">
        <v>96</v>
      </c>
      <c r="G18" s="152">
        <v>79.86</v>
      </c>
      <c r="H18" s="152">
        <v>880.1</v>
      </c>
      <c r="I18" s="191">
        <v>880.1</v>
      </c>
    </row>
    <row r="19" spans="1:9" s="101" customFormat="1" ht="42.75" customHeight="1">
      <c r="A19" s="83">
        <v>13</v>
      </c>
      <c r="B19" s="90" t="s">
        <v>240</v>
      </c>
      <c r="C19" s="85" t="s">
        <v>93</v>
      </c>
      <c r="D19" s="85" t="s">
        <v>97</v>
      </c>
      <c r="E19" s="85" t="s">
        <v>282</v>
      </c>
      <c r="F19" s="85" t="s">
        <v>96</v>
      </c>
      <c r="G19" s="152">
        <v>0</v>
      </c>
      <c r="H19" s="152">
        <v>0</v>
      </c>
      <c r="I19" s="191">
        <v>0</v>
      </c>
    </row>
    <row r="20" spans="1:9" s="101" customFormat="1" ht="38.25" customHeight="1">
      <c r="A20" s="83">
        <v>14</v>
      </c>
      <c r="B20" s="90" t="s">
        <v>242</v>
      </c>
      <c r="C20" s="85" t="s">
        <v>93</v>
      </c>
      <c r="D20" s="85" t="s">
        <v>97</v>
      </c>
      <c r="E20" s="85" t="s">
        <v>247</v>
      </c>
      <c r="F20" s="85" t="s">
        <v>244</v>
      </c>
      <c r="G20" s="152">
        <v>23.63</v>
      </c>
      <c r="H20" s="152">
        <v>265.3</v>
      </c>
      <c r="I20" s="191">
        <v>265.3</v>
      </c>
    </row>
    <row r="21" spans="1:9" s="101" customFormat="1" ht="38.25" customHeight="1">
      <c r="A21" s="83">
        <v>15</v>
      </c>
      <c r="B21" s="90" t="s">
        <v>242</v>
      </c>
      <c r="C21" s="85" t="s">
        <v>93</v>
      </c>
      <c r="D21" s="85" t="s">
        <v>97</v>
      </c>
      <c r="E21" s="85" t="s">
        <v>282</v>
      </c>
      <c r="F21" s="85" t="s">
        <v>244</v>
      </c>
      <c r="G21" s="152">
        <v>0</v>
      </c>
      <c r="H21" s="152">
        <v>0</v>
      </c>
      <c r="I21" s="191">
        <v>0</v>
      </c>
    </row>
    <row r="22" spans="1:9" s="99" customFormat="1" ht="64.5" customHeight="1">
      <c r="A22" s="83">
        <v>16</v>
      </c>
      <c r="B22" s="91" t="s">
        <v>99</v>
      </c>
      <c r="C22" s="85" t="s">
        <v>93</v>
      </c>
      <c r="D22" s="85" t="s">
        <v>97</v>
      </c>
      <c r="E22" s="85" t="s">
        <v>248</v>
      </c>
      <c r="F22" s="85" t="s">
        <v>98</v>
      </c>
      <c r="G22" s="152">
        <v>-332.03</v>
      </c>
      <c r="H22" s="152">
        <v>124.9</v>
      </c>
      <c r="I22" s="191">
        <v>43.8</v>
      </c>
    </row>
    <row r="23" spans="1:9" s="99" customFormat="1" ht="38.25" customHeight="1">
      <c r="A23" s="83">
        <v>17</v>
      </c>
      <c r="B23" s="91" t="s">
        <v>382</v>
      </c>
      <c r="C23" s="85" t="s">
        <v>93</v>
      </c>
      <c r="D23" s="85" t="s">
        <v>97</v>
      </c>
      <c r="E23" s="85" t="s">
        <v>248</v>
      </c>
      <c r="F23" s="85" t="s">
        <v>383</v>
      </c>
      <c r="G23" s="152">
        <v>0</v>
      </c>
      <c r="H23" s="152">
        <f>'9'!J23</f>
        <v>75</v>
      </c>
      <c r="I23" s="191">
        <v>35</v>
      </c>
    </row>
    <row r="24" spans="1:9" s="99" customFormat="1" ht="36.75" customHeight="1">
      <c r="A24" s="83">
        <v>18</v>
      </c>
      <c r="B24" s="140" t="s">
        <v>100</v>
      </c>
      <c r="C24" s="85" t="s">
        <v>93</v>
      </c>
      <c r="D24" s="85" t="s">
        <v>97</v>
      </c>
      <c r="E24" s="85" t="s">
        <v>249</v>
      </c>
      <c r="F24" s="85" t="s">
        <v>155</v>
      </c>
      <c r="G24" s="152">
        <f>G25+G26+G27</f>
        <v>0</v>
      </c>
      <c r="H24" s="152">
        <f>H25+H26+H27</f>
        <v>108</v>
      </c>
      <c r="I24" s="191">
        <f t="shared" si="0"/>
        <v>108</v>
      </c>
    </row>
    <row r="25" spans="1:9" s="99" customFormat="1" ht="39" customHeight="1">
      <c r="A25" s="83">
        <v>19</v>
      </c>
      <c r="B25" s="140" t="s">
        <v>100</v>
      </c>
      <c r="C25" s="85" t="s">
        <v>93</v>
      </c>
      <c r="D25" s="85" t="s">
        <v>97</v>
      </c>
      <c r="E25" s="85" t="s">
        <v>249</v>
      </c>
      <c r="F25" s="85" t="s">
        <v>102</v>
      </c>
      <c r="G25" s="152">
        <v>0</v>
      </c>
      <c r="H25" s="152">
        <v>95</v>
      </c>
      <c r="I25" s="191">
        <f t="shared" si="0"/>
        <v>95</v>
      </c>
    </row>
    <row r="26" spans="1:9" s="99" customFormat="1" ht="38.25" customHeight="1">
      <c r="A26" s="83">
        <v>20</v>
      </c>
      <c r="B26" s="91" t="s">
        <v>101</v>
      </c>
      <c r="C26" s="85" t="s">
        <v>93</v>
      </c>
      <c r="D26" s="85" t="s">
        <v>97</v>
      </c>
      <c r="E26" s="85" t="s">
        <v>249</v>
      </c>
      <c r="F26" s="85" t="s">
        <v>159</v>
      </c>
      <c r="G26" s="152">
        <v>0</v>
      </c>
      <c r="H26" s="152">
        <v>8</v>
      </c>
      <c r="I26" s="191">
        <f t="shared" si="0"/>
        <v>8</v>
      </c>
    </row>
    <row r="27" spans="1:9" s="99" customFormat="1" ht="36.75" customHeight="1">
      <c r="A27" s="83">
        <v>21</v>
      </c>
      <c r="B27" s="91" t="s">
        <v>101</v>
      </c>
      <c r="C27" s="85" t="s">
        <v>93</v>
      </c>
      <c r="D27" s="85" t="s">
        <v>97</v>
      </c>
      <c r="E27" s="85" t="s">
        <v>249</v>
      </c>
      <c r="F27" s="85" t="s">
        <v>160</v>
      </c>
      <c r="G27" s="152">
        <v>0</v>
      </c>
      <c r="H27" s="152">
        <v>5</v>
      </c>
      <c r="I27" s="191">
        <f t="shared" si="0"/>
        <v>5</v>
      </c>
    </row>
    <row r="28" spans="1:9" s="99" customFormat="1" ht="75.75" customHeight="1">
      <c r="A28" s="83">
        <v>22</v>
      </c>
      <c r="B28" s="91" t="s">
        <v>230</v>
      </c>
      <c r="C28" s="85" t="s">
        <v>93</v>
      </c>
      <c r="D28" s="85" t="s">
        <v>250</v>
      </c>
      <c r="E28" s="85" t="s">
        <v>248</v>
      </c>
      <c r="F28" s="85" t="s">
        <v>118</v>
      </c>
      <c r="G28" s="155">
        <f>G29</f>
        <v>0</v>
      </c>
      <c r="H28" s="155">
        <f>H29</f>
        <v>0.3</v>
      </c>
      <c r="I28" s="384">
        <f t="shared" si="0"/>
        <v>0.3</v>
      </c>
    </row>
    <row r="29" spans="1:9" s="99" customFormat="1" ht="20.25" customHeight="1">
      <c r="A29" s="83">
        <v>23</v>
      </c>
      <c r="B29" s="91" t="s">
        <v>251</v>
      </c>
      <c r="C29" s="85" t="s">
        <v>93</v>
      </c>
      <c r="D29" s="85" t="s">
        <v>250</v>
      </c>
      <c r="E29" s="85" t="s">
        <v>248</v>
      </c>
      <c r="F29" s="85" t="s">
        <v>252</v>
      </c>
      <c r="G29" s="152">
        <v>0</v>
      </c>
      <c r="H29" s="152">
        <v>0.3</v>
      </c>
      <c r="I29" s="191">
        <f t="shared" si="0"/>
        <v>0.3</v>
      </c>
    </row>
    <row r="30" spans="1:9" s="99" customFormat="1" ht="45.75" customHeight="1">
      <c r="A30" s="83">
        <v>24</v>
      </c>
      <c r="B30" s="91" t="s">
        <v>165</v>
      </c>
      <c r="C30" s="85" t="s">
        <v>93</v>
      </c>
      <c r="D30" s="85" t="s">
        <v>168</v>
      </c>
      <c r="E30" s="85" t="s">
        <v>248</v>
      </c>
      <c r="F30" s="85" t="s">
        <v>118</v>
      </c>
      <c r="G30" s="155">
        <f>G31</f>
        <v>0</v>
      </c>
      <c r="H30" s="155">
        <f>H31</f>
        <v>0</v>
      </c>
      <c r="I30" s="384">
        <v>0</v>
      </c>
    </row>
    <row r="31" spans="1:9" s="99" customFormat="1" ht="28.5" customHeight="1">
      <c r="A31" s="83">
        <v>25</v>
      </c>
      <c r="B31" s="91" t="s">
        <v>167</v>
      </c>
      <c r="C31" s="85" t="s">
        <v>93</v>
      </c>
      <c r="D31" s="85" t="s">
        <v>168</v>
      </c>
      <c r="E31" s="85" t="s">
        <v>248</v>
      </c>
      <c r="F31" s="85" t="s">
        <v>169</v>
      </c>
      <c r="G31" s="152">
        <v>0</v>
      </c>
      <c r="H31" s="152">
        <v>0</v>
      </c>
      <c r="I31" s="191">
        <v>0</v>
      </c>
    </row>
    <row r="32" spans="1:9" s="99" customFormat="1" ht="61.5" customHeight="1">
      <c r="A32" s="83">
        <v>26</v>
      </c>
      <c r="B32" s="209" t="s">
        <v>326</v>
      </c>
      <c r="C32" s="85" t="s">
        <v>93</v>
      </c>
      <c r="D32" s="85" t="s">
        <v>110</v>
      </c>
      <c r="E32" s="85" t="s">
        <v>386</v>
      </c>
      <c r="F32" s="85" t="s">
        <v>118</v>
      </c>
      <c r="G32" s="155">
        <f>G33</f>
        <v>0</v>
      </c>
      <c r="H32" s="155">
        <f>H33</f>
        <v>50</v>
      </c>
      <c r="I32" s="384">
        <f>I33</f>
        <v>50</v>
      </c>
    </row>
    <row r="33" spans="1:10" s="99" customFormat="1" ht="40.5" customHeight="1">
      <c r="A33" s="83">
        <v>27</v>
      </c>
      <c r="B33" s="208" t="s">
        <v>324</v>
      </c>
      <c r="C33" s="85" t="s">
        <v>93</v>
      </c>
      <c r="D33" s="85" t="s">
        <v>110</v>
      </c>
      <c r="E33" s="85" t="s">
        <v>386</v>
      </c>
      <c r="F33" s="85" t="s">
        <v>327</v>
      </c>
      <c r="G33" s="152">
        <v>0</v>
      </c>
      <c r="H33" s="152">
        <v>50</v>
      </c>
      <c r="I33" s="191">
        <v>50</v>
      </c>
    </row>
    <row r="34" spans="1:10" s="102" customFormat="1" ht="37.5" customHeight="1">
      <c r="A34" s="83">
        <v>28</v>
      </c>
      <c r="B34" s="87" t="s">
        <v>238</v>
      </c>
      <c r="C34" s="156" t="s">
        <v>94</v>
      </c>
      <c r="D34" s="156" t="s">
        <v>104</v>
      </c>
      <c r="E34" s="156" t="s">
        <v>237</v>
      </c>
      <c r="F34" s="85" t="s">
        <v>118</v>
      </c>
      <c r="G34" s="155">
        <f>G35</f>
        <v>-14.499999999999998</v>
      </c>
      <c r="H34" s="343">
        <f>H37</f>
        <v>350.1</v>
      </c>
      <c r="I34" s="384">
        <f>I35</f>
        <v>363.1</v>
      </c>
    </row>
    <row r="35" spans="1:10" s="102" customFormat="1" ht="25.5" customHeight="1">
      <c r="A35" s="83">
        <v>29</v>
      </c>
      <c r="B35" s="87" t="s">
        <v>105</v>
      </c>
      <c r="C35" s="156" t="s">
        <v>94</v>
      </c>
      <c r="D35" s="156" t="s">
        <v>104</v>
      </c>
      <c r="E35" s="156" t="s">
        <v>237</v>
      </c>
      <c r="F35" s="85" t="s">
        <v>118</v>
      </c>
      <c r="G35" s="152">
        <f>G36</f>
        <v>-14.499999999999998</v>
      </c>
      <c r="H35" s="345">
        <f>H36</f>
        <v>350.1</v>
      </c>
      <c r="I35" s="191">
        <f>I36</f>
        <v>363.1</v>
      </c>
    </row>
    <row r="36" spans="1:10" s="102" customFormat="1" ht="42.75" customHeight="1">
      <c r="A36" s="83">
        <v>30</v>
      </c>
      <c r="B36" s="87" t="s">
        <v>63</v>
      </c>
      <c r="C36" s="156" t="s">
        <v>94</v>
      </c>
      <c r="D36" s="156" t="s">
        <v>104</v>
      </c>
      <c r="E36" s="156" t="s">
        <v>253</v>
      </c>
      <c r="F36" s="85" t="s">
        <v>118</v>
      </c>
      <c r="G36" s="152">
        <f>G37</f>
        <v>-14.499999999999998</v>
      </c>
      <c r="H36" s="152">
        <f>H37</f>
        <v>350.1</v>
      </c>
      <c r="I36" s="191">
        <f>I37</f>
        <v>363.1</v>
      </c>
    </row>
    <row r="37" spans="1:10" s="102" customFormat="1" ht="60.75" customHeight="1">
      <c r="A37" s="83">
        <v>31</v>
      </c>
      <c r="B37" s="87" t="s">
        <v>106</v>
      </c>
      <c r="C37" s="156" t="s">
        <v>94</v>
      </c>
      <c r="D37" s="156" t="s">
        <v>104</v>
      </c>
      <c r="E37" s="156" t="s">
        <v>253</v>
      </c>
      <c r="F37" s="85" t="s">
        <v>118</v>
      </c>
      <c r="G37" s="152">
        <f>G38+G39+G40</f>
        <v>-14.499999999999998</v>
      </c>
      <c r="H37" s="152">
        <f>H38+H39+H40</f>
        <v>350.1</v>
      </c>
      <c r="I37" s="191">
        <f>I38+I39+I40</f>
        <v>363.1</v>
      </c>
      <c r="J37" s="131"/>
    </row>
    <row r="38" spans="1:10" s="102" customFormat="1" ht="35.25" customHeight="1">
      <c r="A38" s="83">
        <v>32</v>
      </c>
      <c r="B38" s="90" t="s">
        <v>240</v>
      </c>
      <c r="C38" s="156" t="s">
        <v>94</v>
      </c>
      <c r="D38" s="156" t="s">
        <v>104</v>
      </c>
      <c r="E38" s="156" t="s">
        <v>253</v>
      </c>
      <c r="F38" s="85" t="s">
        <v>96</v>
      </c>
      <c r="G38" s="152">
        <v>3</v>
      </c>
      <c r="H38" s="152">
        <f>'9'!J40</f>
        <v>223.2</v>
      </c>
      <c r="I38" s="191">
        <f t="shared" si="0"/>
        <v>223.2</v>
      </c>
      <c r="J38" s="131"/>
    </row>
    <row r="39" spans="1:10" s="102" customFormat="1" ht="34.5" customHeight="1">
      <c r="A39" s="83">
        <v>33</v>
      </c>
      <c r="B39" s="90" t="s">
        <v>242</v>
      </c>
      <c r="C39" s="156" t="s">
        <v>94</v>
      </c>
      <c r="D39" s="156" t="s">
        <v>104</v>
      </c>
      <c r="E39" s="156" t="s">
        <v>253</v>
      </c>
      <c r="F39" s="85" t="s">
        <v>244</v>
      </c>
      <c r="G39" s="152">
        <v>0.9</v>
      </c>
      <c r="H39" s="152">
        <f>'9'!J41</f>
        <v>67.400000000000006</v>
      </c>
      <c r="I39" s="191">
        <f t="shared" si="0"/>
        <v>67.400000000000006</v>
      </c>
      <c r="J39" s="131"/>
    </row>
    <row r="40" spans="1:10" s="102" customFormat="1" ht="60.75" customHeight="1">
      <c r="A40" s="83">
        <v>34</v>
      </c>
      <c r="B40" s="87" t="s">
        <v>99</v>
      </c>
      <c r="C40" s="156" t="s">
        <v>94</v>
      </c>
      <c r="D40" s="156" t="s">
        <v>104</v>
      </c>
      <c r="E40" s="156" t="s">
        <v>253</v>
      </c>
      <c r="F40" s="85" t="s">
        <v>98</v>
      </c>
      <c r="G40" s="152">
        <v>-18.399999999999999</v>
      </c>
      <c r="H40" s="152">
        <v>59.5</v>
      </c>
      <c r="I40" s="191">
        <v>72.5</v>
      </c>
      <c r="J40" s="131"/>
    </row>
    <row r="41" spans="1:10" s="102" customFormat="1" ht="60.75" customHeight="1">
      <c r="A41" s="83">
        <v>35</v>
      </c>
      <c r="B41" s="87" t="s">
        <v>172</v>
      </c>
      <c r="C41" s="156" t="s">
        <v>104</v>
      </c>
      <c r="D41" s="156" t="s">
        <v>107</v>
      </c>
      <c r="E41" s="156" t="s">
        <v>237</v>
      </c>
      <c r="F41" s="85" t="s">
        <v>118</v>
      </c>
      <c r="G41" s="155">
        <f>G42</f>
        <v>0</v>
      </c>
      <c r="H41" s="155">
        <f>H42</f>
        <v>65</v>
      </c>
      <c r="I41" s="384">
        <f t="shared" si="0"/>
        <v>65</v>
      </c>
      <c r="J41" s="131"/>
    </row>
    <row r="42" spans="1:10" s="102" customFormat="1" ht="40.5" customHeight="1">
      <c r="A42" s="83">
        <v>36</v>
      </c>
      <c r="B42" s="87" t="s">
        <v>254</v>
      </c>
      <c r="C42" s="156" t="s">
        <v>104</v>
      </c>
      <c r="D42" s="156" t="s">
        <v>107</v>
      </c>
      <c r="E42" s="156" t="s">
        <v>255</v>
      </c>
      <c r="F42" s="85" t="s">
        <v>118</v>
      </c>
      <c r="G42" s="152">
        <f>G43</f>
        <v>0</v>
      </c>
      <c r="H42" s="152">
        <f>H44</f>
        <v>65</v>
      </c>
      <c r="I42" s="191">
        <f t="shared" si="0"/>
        <v>65</v>
      </c>
    </row>
    <row r="43" spans="1:10" s="102" customFormat="1" ht="40.5" customHeight="1">
      <c r="A43" s="83">
        <v>37</v>
      </c>
      <c r="B43" s="87" t="s">
        <v>256</v>
      </c>
      <c r="C43" s="156" t="s">
        <v>104</v>
      </c>
      <c r="D43" s="156" t="s">
        <v>107</v>
      </c>
      <c r="E43" s="156" t="s">
        <v>257</v>
      </c>
      <c r="F43" s="85" t="s">
        <v>118</v>
      </c>
      <c r="G43" s="152">
        <f>G44</f>
        <v>0</v>
      </c>
      <c r="H43" s="152">
        <f>H44</f>
        <v>65</v>
      </c>
      <c r="I43" s="191">
        <f t="shared" si="0"/>
        <v>65</v>
      </c>
    </row>
    <row r="44" spans="1:10" s="102" customFormat="1" ht="61.5" customHeight="1">
      <c r="A44" s="83">
        <v>38</v>
      </c>
      <c r="B44" s="87" t="s">
        <v>99</v>
      </c>
      <c r="C44" s="156" t="s">
        <v>104</v>
      </c>
      <c r="D44" s="156" t="s">
        <v>107</v>
      </c>
      <c r="E44" s="156" t="s">
        <v>258</v>
      </c>
      <c r="F44" s="85" t="s">
        <v>98</v>
      </c>
      <c r="G44" s="152">
        <v>0</v>
      </c>
      <c r="H44" s="152">
        <v>65</v>
      </c>
      <c r="I44" s="191">
        <f t="shared" si="0"/>
        <v>65</v>
      </c>
    </row>
    <row r="45" spans="1:10" s="102" customFormat="1" ht="60" customHeight="1">
      <c r="A45" s="83">
        <v>39</v>
      </c>
      <c r="B45" s="87" t="s">
        <v>172</v>
      </c>
      <c r="C45" s="156" t="s">
        <v>97</v>
      </c>
      <c r="D45" s="156" t="s">
        <v>171</v>
      </c>
      <c r="E45" s="156" t="s">
        <v>237</v>
      </c>
      <c r="F45" s="85" t="s">
        <v>118</v>
      </c>
      <c r="G45" s="155">
        <f t="shared" ref="G45:I46" si="1">G46</f>
        <v>-2.12</v>
      </c>
      <c r="H45" s="155">
        <f t="shared" si="1"/>
        <v>1006.8</v>
      </c>
      <c r="I45" s="384">
        <f t="shared" si="1"/>
        <v>1000.7</v>
      </c>
    </row>
    <row r="46" spans="1:10" s="101" customFormat="1" ht="40.5" customHeight="1">
      <c r="A46" s="83">
        <v>40</v>
      </c>
      <c r="B46" s="87" t="s">
        <v>254</v>
      </c>
      <c r="C46" s="156" t="s">
        <v>97</v>
      </c>
      <c r="D46" s="156" t="s">
        <v>171</v>
      </c>
      <c r="E46" s="156" t="s">
        <v>255</v>
      </c>
      <c r="F46" s="85" t="s">
        <v>118</v>
      </c>
      <c r="G46" s="152">
        <f t="shared" si="1"/>
        <v>-2.12</v>
      </c>
      <c r="H46" s="152">
        <f t="shared" si="1"/>
        <v>1006.8</v>
      </c>
      <c r="I46" s="191">
        <f t="shared" si="1"/>
        <v>1000.7</v>
      </c>
    </row>
    <row r="47" spans="1:10" s="99" customFormat="1" ht="42" customHeight="1">
      <c r="A47" s="83">
        <v>41</v>
      </c>
      <c r="B47" s="87" t="s">
        <v>259</v>
      </c>
      <c r="C47" s="156" t="s">
        <v>97</v>
      </c>
      <c r="D47" s="156" t="s">
        <v>171</v>
      </c>
      <c r="E47" s="156" t="s">
        <v>260</v>
      </c>
      <c r="F47" s="85" t="s">
        <v>118</v>
      </c>
      <c r="G47" s="152">
        <f>G48+G49</f>
        <v>-2.12</v>
      </c>
      <c r="H47" s="152">
        <f>H48+H49</f>
        <v>1006.8</v>
      </c>
      <c r="I47" s="191">
        <f>I48+I49</f>
        <v>1000.7</v>
      </c>
    </row>
    <row r="48" spans="1:10" s="103" customFormat="1" ht="57" customHeight="1">
      <c r="A48" s="83">
        <v>42</v>
      </c>
      <c r="B48" s="87" t="s">
        <v>99</v>
      </c>
      <c r="C48" s="156" t="s">
        <v>97</v>
      </c>
      <c r="D48" s="156" t="s">
        <v>171</v>
      </c>
      <c r="E48" s="156" t="s">
        <v>261</v>
      </c>
      <c r="F48" s="85" t="s">
        <v>98</v>
      </c>
      <c r="G48" s="152">
        <v>-2.12</v>
      </c>
      <c r="H48" s="152">
        <v>914.8</v>
      </c>
      <c r="I48" s="191">
        <v>908.7</v>
      </c>
    </row>
    <row r="49" spans="1:9" s="103" customFormat="1" ht="24.75" customHeight="1">
      <c r="A49" s="83">
        <v>43</v>
      </c>
      <c r="B49" s="87" t="s">
        <v>382</v>
      </c>
      <c r="C49" s="156" t="s">
        <v>97</v>
      </c>
      <c r="D49" s="156" t="s">
        <v>171</v>
      </c>
      <c r="E49" s="156" t="s">
        <v>261</v>
      </c>
      <c r="F49" s="85" t="s">
        <v>383</v>
      </c>
      <c r="G49" s="152">
        <v>0</v>
      </c>
      <c r="H49" s="152">
        <v>92</v>
      </c>
      <c r="I49" s="191">
        <v>92</v>
      </c>
    </row>
    <row r="50" spans="1:9" s="102" customFormat="1" ht="75" customHeight="1">
      <c r="A50" s="83">
        <v>44</v>
      </c>
      <c r="B50" s="87" t="s">
        <v>172</v>
      </c>
      <c r="C50" s="85" t="s">
        <v>108</v>
      </c>
      <c r="D50" s="85" t="s">
        <v>104</v>
      </c>
      <c r="E50" s="144" t="s">
        <v>237</v>
      </c>
      <c r="F50" s="144" t="s">
        <v>118</v>
      </c>
      <c r="G50" s="158">
        <f>G51</f>
        <v>0.04</v>
      </c>
      <c r="H50" s="343">
        <f>H52</f>
        <v>65.2</v>
      </c>
      <c r="I50" s="384">
        <f>I51</f>
        <v>65.2</v>
      </c>
    </row>
    <row r="51" spans="1:9" s="101" customFormat="1" ht="39.75" customHeight="1">
      <c r="A51" s="83">
        <v>45</v>
      </c>
      <c r="B51" s="87" t="s">
        <v>254</v>
      </c>
      <c r="C51" s="85" t="s">
        <v>108</v>
      </c>
      <c r="D51" s="85" t="s">
        <v>104</v>
      </c>
      <c r="E51" s="156" t="s">
        <v>255</v>
      </c>
      <c r="F51" s="144" t="s">
        <v>118</v>
      </c>
      <c r="G51" s="153">
        <f>G52</f>
        <v>0.04</v>
      </c>
      <c r="H51" s="152">
        <f>H52</f>
        <v>65.2</v>
      </c>
      <c r="I51" s="191">
        <f>I52</f>
        <v>65.2</v>
      </c>
    </row>
    <row r="52" spans="1:9" s="101" customFormat="1" ht="39.75" customHeight="1">
      <c r="A52" s="83">
        <v>46</v>
      </c>
      <c r="B52" s="87" t="s">
        <v>262</v>
      </c>
      <c r="C52" s="85" t="s">
        <v>108</v>
      </c>
      <c r="D52" s="85" t="s">
        <v>104</v>
      </c>
      <c r="E52" s="144" t="s">
        <v>263</v>
      </c>
      <c r="F52" s="144" t="s">
        <v>118</v>
      </c>
      <c r="G52" s="153">
        <f>G53</f>
        <v>0.04</v>
      </c>
      <c r="H52" s="152">
        <f>H53</f>
        <v>65.2</v>
      </c>
      <c r="I52" s="191">
        <f>I53</f>
        <v>65.2</v>
      </c>
    </row>
    <row r="53" spans="1:9" s="101" customFormat="1" ht="63.75" customHeight="1">
      <c r="A53" s="83">
        <v>47</v>
      </c>
      <c r="B53" s="87" t="s">
        <v>99</v>
      </c>
      <c r="C53" s="85" t="s">
        <v>108</v>
      </c>
      <c r="D53" s="85" t="s">
        <v>104</v>
      </c>
      <c r="E53" s="144" t="s">
        <v>264</v>
      </c>
      <c r="F53" s="144" t="s">
        <v>98</v>
      </c>
      <c r="G53" s="154">
        <v>0.04</v>
      </c>
      <c r="H53" s="344">
        <v>65.2</v>
      </c>
      <c r="I53" s="191">
        <v>65.2</v>
      </c>
    </row>
    <row r="54" spans="1:9" s="101" customFormat="1" ht="72" customHeight="1">
      <c r="A54" s="83">
        <v>48</v>
      </c>
      <c r="B54" s="87" t="s">
        <v>172</v>
      </c>
      <c r="C54" s="85" t="s">
        <v>109</v>
      </c>
      <c r="D54" s="85" t="s">
        <v>93</v>
      </c>
      <c r="E54" s="144" t="s">
        <v>237</v>
      </c>
      <c r="F54" s="144" t="s">
        <v>118</v>
      </c>
      <c r="G54" s="158">
        <f>G55</f>
        <v>0</v>
      </c>
      <c r="H54" s="155">
        <f>H55</f>
        <v>30</v>
      </c>
      <c r="I54" s="384">
        <f t="shared" si="0"/>
        <v>30</v>
      </c>
    </row>
    <row r="55" spans="1:9" s="101" customFormat="1" ht="39" customHeight="1">
      <c r="A55" s="83">
        <v>49</v>
      </c>
      <c r="B55" s="87" t="s">
        <v>265</v>
      </c>
      <c r="C55" s="85" t="s">
        <v>109</v>
      </c>
      <c r="D55" s="85" t="s">
        <v>93</v>
      </c>
      <c r="E55" s="144" t="s">
        <v>266</v>
      </c>
      <c r="F55" s="144" t="s">
        <v>118</v>
      </c>
      <c r="G55" s="153">
        <f>G56</f>
        <v>0</v>
      </c>
      <c r="H55" s="345">
        <f>H57</f>
        <v>30</v>
      </c>
      <c r="I55" s="191">
        <f t="shared" si="0"/>
        <v>30</v>
      </c>
    </row>
    <row r="56" spans="1:9" s="102" customFormat="1" ht="20.25" customHeight="1">
      <c r="A56" s="83">
        <v>50</v>
      </c>
      <c r="B56" s="87" t="s">
        <v>267</v>
      </c>
      <c r="C56" s="85" t="s">
        <v>109</v>
      </c>
      <c r="D56" s="85" t="s">
        <v>93</v>
      </c>
      <c r="E56" s="144" t="s">
        <v>268</v>
      </c>
      <c r="F56" s="144" t="s">
        <v>118</v>
      </c>
      <c r="G56" s="153">
        <f>G57</f>
        <v>0</v>
      </c>
      <c r="H56" s="152">
        <f>H57</f>
        <v>30</v>
      </c>
      <c r="I56" s="191">
        <f t="shared" si="0"/>
        <v>30</v>
      </c>
    </row>
    <row r="57" spans="1:9" s="102" customFormat="1" ht="57.75" customHeight="1">
      <c r="A57" s="83">
        <v>51</v>
      </c>
      <c r="B57" s="87" t="s">
        <v>99</v>
      </c>
      <c r="C57" s="85" t="s">
        <v>109</v>
      </c>
      <c r="D57" s="85" t="s">
        <v>93</v>
      </c>
      <c r="E57" s="144" t="s">
        <v>269</v>
      </c>
      <c r="F57" s="144" t="s">
        <v>98</v>
      </c>
      <c r="G57" s="153">
        <v>0</v>
      </c>
      <c r="H57" s="152">
        <v>30</v>
      </c>
      <c r="I57" s="191">
        <f t="shared" si="0"/>
        <v>30</v>
      </c>
    </row>
    <row r="58" spans="1:9" s="102" customFormat="1" ht="75" customHeight="1">
      <c r="A58" s="83">
        <v>52</v>
      </c>
      <c r="B58" s="87" t="s">
        <v>172</v>
      </c>
      <c r="C58" s="85" t="s">
        <v>107</v>
      </c>
      <c r="D58" s="85" t="s">
        <v>93</v>
      </c>
      <c r="E58" s="144" t="s">
        <v>237</v>
      </c>
      <c r="F58" s="144" t="s">
        <v>118</v>
      </c>
      <c r="G58" s="158">
        <v>0</v>
      </c>
      <c r="H58" s="343">
        <v>72</v>
      </c>
      <c r="I58" s="384">
        <f t="shared" si="0"/>
        <v>72</v>
      </c>
    </row>
    <row r="59" spans="1:9" s="102" customFormat="1" ht="37.5">
      <c r="A59" s="83">
        <v>53</v>
      </c>
      <c r="B59" s="87" t="s">
        <v>265</v>
      </c>
      <c r="C59" s="85" t="s">
        <v>107</v>
      </c>
      <c r="D59" s="85" t="s">
        <v>93</v>
      </c>
      <c r="E59" s="85" t="s">
        <v>266</v>
      </c>
      <c r="F59" s="85" t="s">
        <v>118</v>
      </c>
      <c r="G59" s="152">
        <v>0</v>
      </c>
      <c r="H59" s="152">
        <v>72</v>
      </c>
      <c r="I59" s="191">
        <f t="shared" si="0"/>
        <v>72</v>
      </c>
    </row>
    <row r="60" spans="1:9" ht="37.5">
      <c r="A60" s="83">
        <v>54</v>
      </c>
      <c r="B60" s="87" t="s">
        <v>270</v>
      </c>
      <c r="C60" s="85" t="s">
        <v>107</v>
      </c>
      <c r="D60" s="85" t="s">
        <v>93</v>
      </c>
      <c r="E60" s="85" t="s">
        <v>271</v>
      </c>
      <c r="F60" s="85" t="s">
        <v>118</v>
      </c>
      <c r="G60" s="152">
        <v>0</v>
      </c>
      <c r="H60" s="152">
        <v>72</v>
      </c>
      <c r="I60" s="191">
        <f t="shared" si="0"/>
        <v>72</v>
      </c>
    </row>
    <row r="61" spans="1:9" ht="58.5" customHeight="1">
      <c r="A61" s="83">
        <v>55</v>
      </c>
      <c r="B61" s="87" t="s">
        <v>111</v>
      </c>
      <c r="C61" s="85" t="s">
        <v>107</v>
      </c>
      <c r="D61" s="85" t="s">
        <v>93</v>
      </c>
      <c r="E61" s="85" t="s">
        <v>272</v>
      </c>
      <c r="F61" s="85" t="s">
        <v>273</v>
      </c>
      <c r="G61" s="152">
        <v>0</v>
      </c>
      <c r="H61" s="152">
        <v>72</v>
      </c>
      <c r="I61" s="191">
        <f t="shared" si="0"/>
        <v>72</v>
      </c>
    </row>
    <row r="62" spans="1:9" ht="75">
      <c r="A62" s="83">
        <v>56</v>
      </c>
      <c r="B62" s="87" t="s">
        <v>172</v>
      </c>
      <c r="C62" s="85" t="s">
        <v>110</v>
      </c>
      <c r="D62" s="85" t="s">
        <v>108</v>
      </c>
      <c r="E62" s="85" t="s">
        <v>237</v>
      </c>
      <c r="F62" s="85" t="s">
        <v>118</v>
      </c>
      <c r="G62" s="155">
        <f>G63</f>
        <v>0</v>
      </c>
      <c r="H62" s="155">
        <f>H63</f>
        <v>122</v>
      </c>
      <c r="I62" s="384">
        <f t="shared" si="0"/>
        <v>122</v>
      </c>
    </row>
    <row r="63" spans="1:9" ht="37.5">
      <c r="A63" s="83">
        <v>57</v>
      </c>
      <c r="B63" s="87" t="s">
        <v>265</v>
      </c>
      <c r="C63" s="85" t="s">
        <v>110</v>
      </c>
      <c r="D63" s="85" t="s">
        <v>108</v>
      </c>
      <c r="E63" s="85" t="s">
        <v>274</v>
      </c>
      <c r="F63" s="85" t="s">
        <v>118</v>
      </c>
      <c r="G63" s="152">
        <v>0</v>
      </c>
      <c r="H63" s="345">
        <f>H64</f>
        <v>122</v>
      </c>
      <c r="I63" s="191">
        <f t="shared" si="0"/>
        <v>122</v>
      </c>
    </row>
    <row r="64" spans="1:9" ht="37.5">
      <c r="A64" s="83">
        <v>58</v>
      </c>
      <c r="B64" s="87" t="s">
        <v>275</v>
      </c>
      <c r="C64" s="85" t="s">
        <v>110</v>
      </c>
      <c r="D64" s="85" t="s">
        <v>108</v>
      </c>
      <c r="E64" s="85" t="s">
        <v>276</v>
      </c>
      <c r="F64" s="85" t="s">
        <v>118</v>
      </c>
      <c r="G64" s="152">
        <v>0</v>
      </c>
      <c r="H64" s="152">
        <v>122</v>
      </c>
      <c r="I64" s="191">
        <v>122</v>
      </c>
    </row>
    <row r="65" spans="1:9" ht="54.75" customHeight="1">
      <c r="A65" s="83">
        <v>59</v>
      </c>
      <c r="B65" s="87" t="s">
        <v>99</v>
      </c>
      <c r="C65" s="85" t="s">
        <v>110</v>
      </c>
      <c r="D65" s="85" t="s">
        <v>108</v>
      </c>
      <c r="E65" s="85" t="s">
        <v>277</v>
      </c>
      <c r="F65" s="85" t="s">
        <v>98</v>
      </c>
      <c r="G65" s="152">
        <v>0</v>
      </c>
      <c r="H65" s="152">
        <v>2</v>
      </c>
      <c r="I65" s="191">
        <v>2</v>
      </c>
    </row>
    <row r="66" spans="1:9" ht="21.75" customHeight="1">
      <c r="A66" s="83">
        <v>60</v>
      </c>
      <c r="B66" s="87" t="s">
        <v>382</v>
      </c>
      <c r="C66" s="85" t="s">
        <v>110</v>
      </c>
      <c r="D66" s="85" t="s">
        <v>108</v>
      </c>
      <c r="E66" s="85" t="s">
        <v>277</v>
      </c>
      <c r="F66" s="85" t="s">
        <v>383</v>
      </c>
      <c r="G66" s="152">
        <v>0</v>
      </c>
      <c r="H66" s="152">
        <v>110</v>
      </c>
      <c r="I66" s="191">
        <v>110</v>
      </c>
    </row>
    <row r="67" spans="1:9" ht="37.5">
      <c r="A67" s="83">
        <v>61</v>
      </c>
      <c r="B67" s="87" t="s">
        <v>100</v>
      </c>
      <c r="C67" s="85" t="s">
        <v>110</v>
      </c>
      <c r="D67" s="85" t="s">
        <v>108</v>
      </c>
      <c r="E67" s="85" t="s">
        <v>278</v>
      </c>
      <c r="F67" s="85" t="s">
        <v>102</v>
      </c>
      <c r="G67" s="152">
        <v>0</v>
      </c>
      <c r="H67" s="152">
        <v>10</v>
      </c>
      <c r="I67" s="191">
        <f t="shared" si="0"/>
        <v>10</v>
      </c>
    </row>
    <row r="68" spans="1:9" ht="18.75">
      <c r="A68" s="83">
        <v>62</v>
      </c>
      <c r="B68" s="87" t="s">
        <v>318</v>
      </c>
      <c r="C68" s="85" t="s">
        <v>320</v>
      </c>
      <c r="D68" s="85" t="s">
        <v>320</v>
      </c>
      <c r="E68" s="85" t="s">
        <v>384</v>
      </c>
      <c r="F68" s="85" t="s">
        <v>321</v>
      </c>
      <c r="G68" s="152">
        <v>61.3</v>
      </c>
      <c r="H68" s="152">
        <v>61.3</v>
      </c>
      <c r="I68" s="191">
        <v>121.5</v>
      </c>
    </row>
    <row r="69" spans="1:9" ht="26.25" customHeight="1">
      <c r="A69" s="83"/>
      <c r="B69" s="491" t="s">
        <v>40</v>
      </c>
      <c r="C69" s="491"/>
      <c r="D69" s="491"/>
      <c r="E69" s="491"/>
      <c r="F69" s="491"/>
      <c r="G69" s="152">
        <v>-96.72</v>
      </c>
      <c r="H69" s="152">
        <f>H68+H62+H58+H55+H50+H45+H41+H34+H7</f>
        <v>3848.4</v>
      </c>
      <c r="I69" s="152">
        <f>I68+I62+I58+I55+I50+I45+I41+I34+I7</f>
        <v>3794.4</v>
      </c>
    </row>
  </sheetData>
  <mergeCells count="4">
    <mergeCell ref="A3:H3"/>
    <mergeCell ref="F4:H4"/>
    <mergeCell ref="F1:I1"/>
    <mergeCell ref="B69:F69"/>
  </mergeCells>
  <printOptions gridLines="1"/>
  <pageMargins left="1.3385826771653544" right="0.35433070866141736" top="0.19685039370078741" bottom="0.19685039370078741" header="0.31496062992125984" footer="0.11811023622047245"/>
  <pageSetup paperSize="9" scale="52" fitToWidth="0" fitToHeight="0" orientation="portrait" r:id="rId1"/>
  <rowBreaks count="1" manualBreakCount="1">
    <brk id="36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82"/>
  <sheetViews>
    <sheetView view="pageBreakPreview" topLeftCell="A5" zoomScaleNormal="120" zoomScaleSheetLayoutView="100" workbookViewId="0">
      <selection activeCell="I87" sqref="I87"/>
    </sheetView>
  </sheetViews>
  <sheetFormatPr defaultRowHeight="12.75"/>
  <cols>
    <col min="1" max="1" width="7.140625" style="33" customWidth="1"/>
    <col min="2" max="2" width="52" style="34" customWidth="1"/>
    <col min="3" max="3" width="8.85546875" style="35" customWidth="1"/>
    <col min="4" max="5" width="11.7109375" style="35" customWidth="1"/>
    <col min="6" max="6" width="13.42578125" style="35" customWidth="1"/>
    <col min="7" max="7" width="11.7109375" style="35" customWidth="1"/>
    <col min="8" max="8" width="13" style="35" customWidth="1"/>
    <col min="9" max="9" width="12.28515625" style="35" customWidth="1"/>
    <col min="10" max="256" width="9.140625" style="36"/>
    <col min="257" max="257" width="3.5703125" style="36" customWidth="1"/>
    <col min="258" max="258" width="40.85546875" style="36" customWidth="1"/>
    <col min="259" max="259" width="5.140625" style="36" customWidth="1"/>
    <col min="260" max="261" width="4.28515625" style="36" customWidth="1"/>
    <col min="262" max="262" width="8.5703125" style="36" customWidth="1"/>
    <col min="263" max="263" width="6.7109375" style="36" customWidth="1"/>
    <col min="264" max="264" width="11.28515625" style="36" customWidth="1"/>
    <col min="265" max="265" width="12.28515625" style="36" customWidth="1"/>
    <col min="266" max="512" width="9.140625" style="36"/>
    <col min="513" max="513" width="3.5703125" style="36" customWidth="1"/>
    <col min="514" max="514" width="40.85546875" style="36" customWidth="1"/>
    <col min="515" max="515" width="5.140625" style="36" customWidth="1"/>
    <col min="516" max="517" width="4.28515625" style="36" customWidth="1"/>
    <col min="518" max="518" width="8.5703125" style="36" customWidth="1"/>
    <col min="519" max="519" width="6.7109375" style="36" customWidth="1"/>
    <col min="520" max="520" width="11.28515625" style="36" customWidth="1"/>
    <col min="521" max="521" width="12.28515625" style="36" customWidth="1"/>
    <col min="522" max="768" width="9.140625" style="36"/>
    <col min="769" max="769" width="3.5703125" style="36" customWidth="1"/>
    <col min="770" max="770" width="40.85546875" style="36" customWidth="1"/>
    <col min="771" max="771" width="5.140625" style="36" customWidth="1"/>
    <col min="772" max="773" width="4.28515625" style="36" customWidth="1"/>
    <col min="774" max="774" width="8.5703125" style="36" customWidth="1"/>
    <col min="775" max="775" width="6.7109375" style="36" customWidth="1"/>
    <col min="776" max="776" width="11.28515625" style="36" customWidth="1"/>
    <col min="777" max="777" width="12.28515625" style="36" customWidth="1"/>
    <col min="778" max="1024" width="9.140625" style="36"/>
    <col min="1025" max="1025" width="3.5703125" style="36" customWidth="1"/>
    <col min="1026" max="1026" width="40.85546875" style="36" customWidth="1"/>
    <col min="1027" max="1027" width="5.140625" style="36" customWidth="1"/>
    <col min="1028" max="1029" width="4.28515625" style="36" customWidth="1"/>
    <col min="1030" max="1030" width="8.5703125" style="36" customWidth="1"/>
    <col min="1031" max="1031" width="6.7109375" style="36" customWidth="1"/>
    <col min="1032" max="1032" width="11.28515625" style="36" customWidth="1"/>
    <col min="1033" max="1033" width="12.28515625" style="36" customWidth="1"/>
    <col min="1034" max="1280" width="9.140625" style="36"/>
    <col min="1281" max="1281" width="3.5703125" style="36" customWidth="1"/>
    <col min="1282" max="1282" width="40.85546875" style="36" customWidth="1"/>
    <col min="1283" max="1283" width="5.140625" style="36" customWidth="1"/>
    <col min="1284" max="1285" width="4.28515625" style="36" customWidth="1"/>
    <col min="1286" max="1286" width="8.5703125" style="36" customWidth="1"/>
    <col min="1287" max="1287" width="6.7109375" style="36" customWidth="1"/>
    <col min="1288" max="1288" width="11.28515625" style="36" customWidth="1"/>
    <col min="1289" max="1289" width="12.28515625" style="36" customWidth="1"/>
    <col min="1290" max="1536" width="9.140625" style="36"/>
    <col min="1537" max="1537" width="3.5703125" style="36" customWidth="1"/>
    <col min="1538" max="1538" width="40.85546875" style="36" customWidth="1"/>
    <col min="1539" max="1539" width="5.140625" style="36" customWidth="1"/>
    <col min="1540" max="1541" width="4.28515625" style="36" customWidth="1"/>
    <col min="1542" max="1542" width="8.5703125" style="36" customWidth="1"/>
    <col min="1543" max="1543" width="6.7109375" style="36" customWidth="1"/>
    <col min="1544" max="1544" width="11.28515625" style="36" customWidth="1"/>
    <col min="1545" max="1545" width="12.28515625" style="36" customWidth="1"/>
    <col min="1546" max="1792" width="9.140625" style="36"/>
    <col min="1793" max="1793" width="3.5703125" style="36" customWidth="1"/>
    <col min="1794" max="1794" width="40.85546875" style="36" customWidth="1"/>
    <col min="1795" max="1795" width="5.140625" style="36" customWidth="1"/>
    <col min="1796" max="1797" width="4.28515625" style="36" customWidth="1"/>
    <col min="1798" max="1798" width="8.5703125" style="36" customWidth="1"/>
    <col min="1799" max="1799" width="6.7109375" style="36" customWidth="1"/>
    <col min="1800" max="1800" width="11.28515625" style="36" customWidth="1"/>
    <col min="1801" max="1801" width="12.28515625" style="36" customWidth="1"/>
    <col min="1802" max="2048" width="9.140625" style="36"/>
    <col min="2049" max="2049" width="3.5703125" style="36" customWidth="1"/>
    <col min="2050" max="2050" width="40.85546875" style="36" customWidth="1"/>
    <col min="2051" max="2051" width="5.140625" style="36" customWidth="1"/>
    <col min="2052" max="2053" width="4.28515625" style="36" customWidth="1"/>
    <col min="2054" max="2054" width="8.5703125" style="36" customWidth="1"/>
    <col min="2055" max="2055" width="6.7109375" style="36" customWidth="1"/>
    <col min="2056" max="2056" width="11.28515625" style="36" customWidth="1"/>
    <col min="2057" max="2057" width="12.28515625" style="36" customWidth="1"/>
    <col min="2058" max="2304" width="9.140625" style="36"/>
    <col min="2305" max="2305" width="3.5703125" style="36" customWidth="1"/>
    <col min="2306" max="2306" width="40.85546875" style="36" customWidth="1"/>
    <col min="2307" max="2307" width="5.140625" style="36" customWidth="1"/>
    <col min="2308" max="2309" width="4.28515625" style="36" customWidth="1"/>
    <col min="2310" max="2310" width="8.5703125" style="36" customWidth="1"/>
    <col min="2311" max="2311" width="6.7109375" style="36" customWidth="1"/>
    <col min="2312" max="2312" width="11.28515625" style="36" customWidth="1"/>
    <col min="2313" max="2313" width="12.28515625" style="36" customWidth="1"/>
    <col min="2314" max="2560" width="9.140625" style="36"/>
    <col min="2561" max="2561" width="3.5703125" style="36" customWidth="1"/>
    <col min="2562" max="2562" width="40.85546875" style="36" customWidth="1"/>
    <col min="2563" max="2563" width="5.140625" style="36" customWidth="1"/>
    <col min="2564" max="2565" width="4.28515625" style="36" customWidth="1"/>
    <col min="2566" max="2566" width="8.5703125" style="36" customWidth="1"/>
    <col min="2567" max="2567" width="6.7109375" style="36" customWidth="1"/>
    <col min="2568" max="2568" width="11.28515625" style="36" customWidth="1"/>
    <col min="2569" max="2569" width="12.28515625" style="36" customWidth="1"/>
    <col min="2570" max="2816" width="9.140625" style="36"/>
    <col min="2817" max="2817" width="3.5703125" style="36" customWidth="1"/>
    <col min="2818" max="2818" width="40.85546875" style="36" customWidth="1"/>
    <col min="2819" max="2819" width="5.140625" style="36" customWidth="1"/>
    <col min="2820" max="2821" width="4.28515625" style="36" customWidth="1"/>
    <col min="2822" max="2822" width="8.5703125" style="36" customWidth="1"/>
    <col min="2823" max="2823" width="6.7109375" style="36" customWidth="1"/>
    <col min="2824" max="2824" width="11.28515625" style="36" customWidth="1"/>
    <col min="2825" max="2825" width="12.28515625" style="36" customWidth="1"/>
    <col min="2826" max="3072" width="9.140625" style="36"/>
    <col min="3073" max="3073" width="3.5703125" style="36" customWidth="1"/>
    <col min="3074" max="3074" width="40.85546875" style="36" customWidth="1"/>
    <col min="3075" max="3075" width="5.140625" style="36" customWidth="1"/>
    <col min="3076" max="3077" width="4.28515625" style="36" customWidth="1"/>
    <col min="3078" max="3078" width="8.5703125" style="36" customWidth="1"/>
    <col min="3079" max="3079" width="6.7109375" style="36" customWidth="1"/>
    <col min="3080" max="3080" width="11.28515625" style="36" customWidth="1"/>
    <col min="3081" max="3081" width="12.28515625" style="36" customWidth="1"/>
    <col min="3082" max="3328" width="9.140625" style="36"/>
    <col min="3329" max="3329" width="3.5703125" style="36" customWidth="1"/>
    <col min="3330" max="3330" width="40.85546875" style="36" customWidth="1"/>
    <col min="3331" max="3331" width="5.140625" style="36" customWidth="1"/>
    <col min="3332" max="3333" width="4.28515625" style="36" customWidth="1"/>
    <col min="3334" max="3334" width="8.5703125" style="36" customWidth="1"/>
    <col min="3335" max="3335" width="6.7109375" style="36" customWidth="1"/>
    <col min="3336" max="3336" width="11.28515625" style="36" customWidth="1"/>
    <col min="3337" max="3337" width="12.28515625" style="36" customWidth="1"/>
    <col min="3338" max="3584" width="9.140625" style="36"/>
    <col min="3585" max="3585" width="3.5703125" style="36" customWidth="1"/>
    <col min="3586" max="3586" width="40.85546875" style="36" customWidth="1"/>
    <col min="3587" max="3587" width="5.140625" style="36" customWidth="1"/>
    <col min="3588" max="3589" width="4.28515625" style="36" customWidth="1"/>
    <col min="3590" max="3590" width="8.5703125" style="36" customWidth="1"/>
    <col min="3591" max="3591" width="6.7109375" style="36" customWidth="1"/>
    <col min="3592" max="3592" width="11.28515625" style="36" customWidth="1"/>
    <col min="3593" max="3593" width="12.28515625" style="36" customWidth="1"/>
    <col min="3594" max="3840" width="9.140625" style="36"/>
    <col min="3841" max="3841" width="3.5703125" style="36" customWidth="1"/>
    <col min="3842" max="3842" width="40.85546875" style="36" customWidth="1"/>
    <col min="3843" max="3843" width="5.140625" style="36" customWidth="1"/>
    <col min="3844" max="3845" width="4.28515625" style="36" customWidth="1"/>
    <col min="3846" max="3846" width="8.5703125" style="36" customWidth="1"/>
    <col min="3847" max="3847" width="6.7109375" style="36" customWidth="1"/>
    <col min="3848" max="3848" width="11.28515625" style="36" customWidth="1"/>
    <col min="3849" max="3849" width="12.28515625" style="36" customWidth="1"/>
    <col min="3850" max="4096" width="9.140625" style="36"/>
    <col min="4097" max="4097" width="3.5703125" style="36" customWidth="1"/>
    <col min="4098" max="4098" width="40.85546875" style="36" customWidth="1"/>
    <col min="4099" max="4099" width="5.140625" style="36" customWidth="1"/>
    <col min="4100" max="4101" width="4.28515625" style="36" customWidth="1"/>
    <col min="4102" max="4102" width="8.5703125" style="36" customWidth="1"/>
    <col min="4103" max="4103" width="6.7109375" style="36" customWidth="1"/>
    <col min="4104" max="4104" width="11.28515625" style="36" customWidth="1"/>
    <col min="4105" max="4105" width="12.28515625" style="36" customWidth="1"/>
    <col min="4106" max="4352" width="9.140625" style="36"/>
    <col min="4353" max="4353" width="3.5703125" style="36" customWidth="1"/>
    <col min="4354" max="4354" width="40.85546875" style="36" customWidth="1"/>
    <col min="4355" max="4355" width="5.140625" style="36" customWidth="1"/>
    <col min="4356" max="4357" width="4.28515625" style="36" customWidth="1"/>
    <col min="4358" max="4358" width="8.5703125" style="36" customWidth="1"/>
    <col min="4359" max="4359" width="6.7109375" style="36" customWidth="1"/>
    <col min="4360" max="4360" width="11.28515625" style="36" customWidth="1"/>
    <col min="4361" max="4361" width="12.28515625" style="36" customWidth="1"/>
    <col min="4362" max="4608" width="9.140625" style="36"/>
    <col min="4609" max="4609" width="3.5703125" style="36" customWidth="1"/>
    <col min="4610" max="4610" width="40.85546875" style="36" customWidth="1"/>
    <col min="4611" max="4611" width="5.140625" style="36" customWidth="1"/>
    <col min="4612" max="4613" width="4.28515625" style="36" customWidth="1"/>
    <col min="4614" max="4614" width="8.5703125" style="36" customWidth="1"/>
    <col min="4615" max="4615" width="6.7109375" style="36" customWidth="1"/>
    <col min="4616" max="4616" width="11.28515625" style="36" customWidth="1"/>
    <col min="4617" max="4617" width="12.28515625" style="36" customWidth="1"/>
    <col min="4618" max="4864" width="9.140625" style="36"/>
    <col min="4865" max="4865" width="3.5703125" style="36" customWidth="1"/>
    <col min="4866" max="4866" width="40.85546875" style="36" customWidth="1"/>
    <col min="4867" max="4867" width="5.140625" style="36" customWidth="1"/>
    <col min="4868" max="4869" width="4.28515625" style="36" customWidth="1"/>
    <col min="4870" max="4870" width="8.5703125" style="36" customWidth="1"/>
    <col min="4871" max="4871" width="6.7109375" style="36" customWidth="1"/>
    <col min="4872" max="4872" width="11.28515625" style="36" customWidth="1"/>
    <col min="4873" max="4873" width="12.28515625" style="36" customWidth="1"/>
    <col min="4874" max="5120" width="9.140625" style="36"/>
    <col min="5121" max="5121" width="3.5703125" style="36" customWidth="1"/>
    <col min="5122" max="5122" width="40.85546875" style="36" customWidth="1"/>
    <col min="5123" max="5123" width="5.140625" style="36" customWidth="1"/>
    <col min="5124" max="5125" width="4.28515625" style="36" customWidth="1"/>
    <col min="5126" max="5126" width="8.5703125" style="36" customWidth="1"/>
    <col min="5127" max="5127" width="6.7109375" style="36" customWidth="1"/>
    <col min="5128" max="5128" width="11.28515625" style="36" customWidth="1"/>
    <col min="5129" max="5129" width="12.28515625" style="36" customWidth="1"/>
    <col min="5130" max="5376" width="9.140625" style="36"/>
    <col min="5377" max="5377" width="3.5703125" style="36" customWidth="1"/>
    <col min="5378" max="5378" width="40.85546875" style="36" customWidth="1"/>
    <col min="5379" max="5379" width="5.140625" style="36" customWidth="1"/>
    <col min="5380" max="5381" width="4.28515625" style="36" customWidth="1"/>
    <col min="5382" max="5382" width="8.5703125" style="36" customWidth="1"/>
    <col min="5383" max="5383" width="6.7109375" style="36" customWidth="1"/>
    <col min="5384" max="5384" width="11.28515625" style="36" customWidth="1"/>
    <col min="5385" max="5385" width="12.28515625" style="36" customWidth="1"/>
    <col min="5386" max="5632" width="9.140625" style="36"/>
    <col min="5633" max="5633" width="3.5703125" style="36" customWidth="1"/>
    <col min="5634" max="5634" width="40.85546875" style="36" customWidth="1"/>
    <col min="5635" max="5635" width="5.140625" style="36" customWidth="1"/>
    <col min="5636" max="5637" width="4.28515625" style="36" customWidth="1"/>
    <col min="5638" max="5638" width="8.5703125" style="36" customWidth="1"/>
    <col min="5639" max="5639" width="6.7109375" style="36" customWidth="1"/>
    <col min="5640" max="5640" width="11.28515625" style="36" customWidth="1"/>
    <col min="5641" max="5641" width="12.28515625" style="36" customWidth="1"/>
    <col min="5642" max="5888" width="9.140625" style="36"/>
    <col min="5889" max="5889" width="3.5703125" style="36" customWidth="1"/>
    <col min="5890" max="5890" width="40.85546875" style="36" customWidth="1"/>
    <col min="5891" max="5891" width="5.140625" style="36" customWidth="1"/>
    <col min="5892" max="5893" width="4.28515625" style="36" customWidth="1"/>
    <col min="5894" max="5894" width="8.5703125" style="36" customWidth="1"/>
    <col min="5895" max="5895" width="6.7109375" style="36" customWidth="1"/>
    <col min="5896" max="5896" width="11.28515625" style="36" customWidth="1"/>
    <col min="5897" max="5897" width="12.28515625" style="36" customWidth="1"/>
    <col min="5898" max="6144" width="9.140625" style="36"/>
    <col min="6145" max="6145" width="3.5703125" style="36" customWidth="1"/>
    <col min="6146" max="6146" width="40.85546875" style="36" customWidth="1"/>
    <col min="6147" max="6147" width="5.140625" style="36" customWidth="1"/>
    <col min="6148" max="6149" width="4.28515625" style="36" customWidth="1"/>
    <col min="6150" max="6150" width="8.5703125" style="36" customWidth="1"/>
    <col min="6151" max="6151" width="6.7109375" style="36" customWidth="1"/>
    <col min="6152" max="6152" width="11.28515625" style="36" customWidth="1"/>
    <col min="6153" max="6153" width="12.28515625" style="36" customWidth="1"/>
    <col min="6154" max="6400" width="9.140625" style="36"/>
    <col min="6401" max="6401" width="3.5703125" style="36" customWidth="1"/>
    <col min="6402" max="6402" width="40.85546875" style="36" customWidth="1"/>
    <col min="6403" max="6403" width="5.140625" style="36" customWidth="1"/>
    <col min="6404" max="6405" width="4.28515625" style="36" customWidth="1"/>
    <col min="6406" max="6406" width="8.5703125" style="36" customWidth="1"/>
    <col min="6407" max="6407" width="6.7109375" style="36" customWidth="1"/>
    <col min="6408" max="6408" width="11.28515625" style="36" customWidth="1"/>
    <col min="6409" max="6409" width="12.28515625" style="36" customWidth="1"/>
    <col min="6410" max="6656" width="9.140625" style="36"/>
    <col min="6657" max="6657" width="3.5703125" style="36" customWidth="1"/>
    <col min="6658" max="6658" width="40.85546875" style="36" customWidth="1"/>
    <col min="6659" max="6659" width="5.140625" style="36" customWidth="1"/>
    <col min="6660" max="6661" width="4.28515625" style="36" customWidth="1"/>
    <col min="6662" max="6662" width="8.5703125" style="36" customWidth="1"/>
    <col min="6663" max="6663" width="6.7109375" style="36" customWidth="1"/>
    <col min="6664" max="6664" width="11.28515625" style="36" customWidth="1"/>
    <col min="6665" max="6665" width="12.28515625" style="36" customWidth="1"/>
    <col min="6666" max="6912" width="9.140625" style="36"/>
    <col min="6913" max="6913" width="3.5703125" style="36" customWidth="1"/>
    <col min="6914" max="6914" width="40.85546875" style="36" customWidth="1"/>
    <col min="6915" max="6915" width="5.140625" style="36" customWidth="1"/>
    <col min="6916" max="6917" width="4.28515625" style="36" customWidth="1"/>
    <col min="6918" max="6918" width="8.5703125" style="36" customWidth="1"/>
    <col min="6919" max="6919" width="6.7109375" style="36" customWidth="1"/>
    <col min="6920" max="6920" width="11.28515625" style="36" customWidth="1"/>
    <col min="6921" max="6921" width="12.28515625" style="36" customWidth="1"/>
    <col min="6922" max="7168" width="9.140625" style="36"/>
    <col min="7169" max="7169" width="3.5703125" style="36" customWidth="1"/>
    <col min="7170" max="7170" width="40.85546875" style="36" customWidth="1"/>
    <col min="7171" max="7171" width="5.140625" style="36" customWidth="1"/>
    <col min="7172" max="7173" width="4.28515625" style="36" customWidth="1"/>
    <col min="7174" max="7174" width="8.5703125" style="36" customWidth="1"/>
    <col min="7175" max="7175" width="6.7109375" style="36" customWidth="1"/>
    <col min="7176" max="7176" width="11.28515625" style="36" customWidth="1"/>
    <col min="7177" max="7177" width="12.28515625" style="36" customWidth="1"/>
    <col min="7178" max="7424" width="9.140625" style="36"/>
    <col min="7425" max="7425" width="3.5703125" style="36" customWidth="1"/>
    <col min="7426" max="7426" width="40.85546875" style="36" customWidth="1"/>
    <col min="7427" max="7427" width="5.140625" style="36" customWidth="1"/>
    <col min="7428" max="7429" width="4.28515625" style="36" customWidth="1"/>
    <col min="7430" max="7430" width="8.5703125" style="36" customWidth="1"/>
    <col min="7431" max="7431" width="6.7109375" style="36" customWidth="1"/>
    <col min="7432" max="7432" width="11.28515625" style="36" customWidth="1"/>
    <col min="7433" max="7433" width="12.28515625" style="36" customWidth="1"/>
    <col min="7434" max="7680" width="9.140625" style="36"/>
    <col min="7681" max="7681" width="3.5703125" style="36" customWidth="1"/>
    <col min="7682" max="7682" width="40.85546875" style="36" customWidth="1"/>
    <col min="7683" max="7683" width="5.140625" style="36" customWidth="1"/>
    <col min="7684" max="7685" width="4.28515625" style="36" customWidth="1"/>
    <col min="7686" max="7686" width="8.5703125" style="36" customWidth="1"/>
    <col min="7687" max="7687" width="6.7109375" style="36" customWidth="1"/>
    <col min="7688" max="7688" width="11.28515625" style="36" customWidth="1"/>
    <col min="7689" max="7689" width="12.28515625" style="36" customWidth="1"/>
    <col min="7690" max="7936" width="9.140625" style="36"/>
    <col min="7937" max="7937" width="3.5703125" style="36" customWidth="1"/>
    <col min="7938" max="7938" width="40.85546875" style="36" customWidth="1"/>
    <col min="7939" max="7939" width="5.140625" style="36" customWidth="1"/>
    <col min="7940" max="7941" width="4.28515625" style="36" customWidth="1"/>
    <col min="7942" max="7942" width="8.5703125" style="36" customWidth="1"/>
    <col min="7943" max="7943" width="6.7109375" style="36" customWidth="1"/>
    <col min="7944" max="7944" width="11.28515625" style="36" customWidth="1"/>
    <col min="7945" max="7945" width="12.28515625" style="36" customWidth="1"/>
    <col min="7946" max="8192" width="9.140625" style="36"/>
    <col min="8193" max="8193" width="3.5703125" style="36" customWidth="1"/>
    <col min="8194" max="8194" width="40.85546875" style="36" customWidth="1"/>
    <col min="8195" max="8195" width="5.140625" style="36" customWidth="1"/>
    <col min="8196" max="8197" width="4.28515625" style="36" customWidth="1"/>
    <col min="8198" max="8198" width="8.5703125" style="36" customWidth="1"/>
    <col min="8199" max="8199" width="6.7109375" style="36" customWidth="1"/>
    <col min="8200" max="8200" width="11.28515625" style="36" customWidth="1"/>
    <col min="8201" max="8201" width="12.28515625" style="36" customWidth="1"/>
    <col min="8202" max="8448" width="9.140625" style="36"/>
    <col min="8449" max="8449" width="3.5703125" style="36" customWidth="1"/>
    <col min="8450" max="8450" width="40.85546875" style="36" customWidth="1"/>
    <col min="8451" max="8451" width="5.140625" style="36" customWidth="1"/>
    <col min="8452" max="8453" width="4.28515625" style="36" customWidth="1"/>
    <col min="8454" max="8454" width="8.5703125" style="36" customWidth="1"/>
    <col min="8455" max="8455" width="6.7109375" style="36" customWidth="1"/>
    <col min="8456" max="8456" width="11.28515625" style="36" customWidth="1"/>
    <col min="8457" max="8457" width="12.28515625" style="36" customWidth="1"/>
    <col min="8458" max="8704" width="9.140625" style="36"/>
    <col min="8705" max="8705" width="3.5703125" style="36" customWidth="1"/>
    <col min="8706" max="8706" width="40.85546875" style="36" customWidth="1"/>
    <col min="8707" max="8707" width="5.140625" style="36" customWidth="1"/>
    <col min="8708" max="8709" width="4.28515625" style="36" customWidth="1"/>
    <col min="8710" max="8710" width="8.5703125" style="36" customWidth="1"/>
    <col min="8711" max="8711" width="6.7109375" style="36" customWidth="1"/>
    <col min="8712" max="8712" width="11.28515625" style="36" customWidth="1"/>
    <col min="8713" max="8713" width="12.28515625" style="36" customWidth="1"/>
    <col min="8714" max="8960" width="9.140625" style="36"/>
    <col min="8961" max="8961" width="3.5703125" style="36" customWidth="1"/>
    <col min="8962" max="8962" width="40.85546875" style="36" customWidth="1"/>
    <col min="8963" max="8963" width="5.140625" style="36" customWidth="1"/>
    <col min="8964" max="8965" width="4.28515625" style="36" customWidth="1"/>
    <col min="8966" max="8966" width="8.5703125" style="36" customWidth="1"/>
    <col min="8967" max="8967" width="6.7109375" style="36" customWidth="1"/>
    <col min="8968" max="8968" width="11.28515625" style="36" customWidth="1"/>
    <col min="8969" max="8969" width="12.28515625" style="36" customWidth="1"/>
    <col min="8970" max="9216" width="9.140625" style="36"/>
    <col min="9217" max="9217" width="3.5703125" style="36" customWidth="1"/>
    <col min="9218" max="9218" width="40.85546875" style="36" customWidth="1"/>
    <col min="9219" max="9219" width="5.140625" style="36" customWidth="1"/>
    <col min="9220" max="9221" width="4.28515625" style="36" customWidth="1"/>
    <col min="9222" max="9222" width="8.5703125" style="36" customWidth="1"/>
    <col min="9223" max="9223" width="6.7109375" style="36" customWidth="1"/>
    <col min="9224" max="9224" width="11.28515625" style="36" customWidth="1"/>
    <col min="9225" max="9225" width="12.28515625" style="36" customWidth="1"/>
    <col min="9226" max="9472" width="9.140625" style="36"/>
    <col min="9473" max="9473" width="3.5703125" style="36" customWidth="1"/>
    <col min="9474" max="9474" width="40.85546875" style="36" customWidth="1"/>
    <col min="9475" max="9475" width="5.140625" style="36" customWidth="1"/>
    <col min="9476" max="9477" width="4.28515625" style="36" customWidth="1"/>
    <col min="9478" max="9478" width="8.5703125" style="36" customWidth="1"/>
    <col min="9479" max="9479" width="6.7109375" style="36" customWidth="1"/>
    <col min="9480" max="9480" width="11.28515625" style="36" customWidth="1"/>
    <col min="9481" max="9481" width="12.28515625" style="36" customWidth="1"/>
    <col min="9482" max="9728" width="9.140625" style="36"/>
    <col min="9729" max="9729" width="3.5703125" style="36" customWidth="1"/>
    <col min="9730" max="9730" width="40.85546875" style="36" customWidth="1"/>
    <col min="9731" max="9731" width="5.140625" style="36" customWidth="1"/>
    <col min="9732" max="9733" width="4.28515625" style="36" customWidth="1"/>
    <col min="9734" max="9734" width="8.5703125" style="36" customWidth="1"/>
    <col min="9735" max="9735" width="6.7109375" style="36" customWidth="1"/>
    <col min="9736" max="9736" width="11.28515625" style="36" customWidth="1"/>
    <col min="9737" max="9737" width="12.28515625" style="36" customWidth="1"/>
    <col min="9738" max="9984" width="9.140625" style="36"/>
    <col min="9985" max="9985" width="3.5703125" style="36" customWidth="1"/>
    <col min="9986" max="9986" width="40.85546875" style="36" customWidth="1"/>
    <col min="9987" max="9987" width="5.140625" style="36" customWidth="1"/>
    <col min="9988" max="9989" width="4.28515625" style="36" customWidth="1"/>
    <col min="9990" max="9990" width="8.5703125" style="36" customWidth="1"/>
    <col min="9991" max="9991" width="6.7109375" style="36" customWidth="1"/>
    <col min="9992" max="9992" width="11.28515625" style="36" customWidth="1"/>
    <col min="9993" max="9993" width="12.28515625" style="36" customWidth="1"/>
    <col min="9994" max="10240" width="9.140625" style="36"/>
    <col min="10241" max="10241" width="3.5703125" style="36" customWidth="1"/>
    <col min="10242" max="10242" width="40.85546875" style="36" customWidth="1"/>
    <col min="10243" max="10243" width="5.140625" style="36" customWidth="1"/>
    <col min="10244" max="10245" width="4.28515625" style="36" customWidth="1"/>
    <col min="10246" max="10246" width="8.5703125" style="36" customWidth="1"/>
    <col min="10247" max="10247" width="6.7109375" style="36" customWidth="1"/>
    <col min="10248" max="10248" width="11.28515625" style="36" customWidth="1"/>
    <col min="10249" max="10249" width="12.28515625" style="36" customWidth="1"/>
    <col min="10250" max="10496" width="9.140625" style="36"/>
    <col min="10497" max="10497" width="3.5703125" style="36" customWidth="1"/>
    <col min="10498" max="10498" width="40.85546875" style="36" customWidth="1"/>
    <col min="10499" max="10499" width="5.140625" style="36" customWidth="1"/>
    <col min="10500" max="10501" width="4.28515625" style="36" customWidth="1"/>
    <col min="10502" max="10502" width="8.5703125" style="36" customWidth="1"/>
    <col min="10503" max="10503" width="6.7109375" style="36" customWidth="1"/>
    <col min="10504" max="10504" width="11.28515625" style="36" customWidth="1"/>
    <col min="10505" max="10505" width="12.28515625" style="36" customWidth="1"/>
    <col min="10506" max="10752" width="9.140625" style="36"/>
    <col min="10753" max="10753" width="3.5703125" style="36" customWidth="1"/>
    <col min="10754" max="10754" width="40.85546875" style="36" customWidth="1"/>
    <col min="10755" max="10755" width="5.140625" style="36" customWidth="1"/>
    <col min="10756" max="10757" width="4.28515625" style="36" customWidth="1"/>
    <col min="10758" max="10758" width="8.5703125" style="36" customWidth="1"/>
    <col min="10759" max="10759" width="6.7109375" style="36" customWidth="1"/>
    <col min="10760" max="10760" width="11.28515625" style="36" customWidth="1"/>
    <col min="10761" max="10761" width="12.28515625" style="36" customWidth="1"/>
    <col min="10762" max="11008" width="9.140625" style="36"/>
    <col min="11009" max="11009" width="3.5703125" style="36" customWidth="1"/>
    <col min="11010" max="11010" width="40.85546875" style="36" customWidth="1"/>
    <col min="11011" max="11011" width="5.140625" style="36" customWidth="1"/>
    <col min="11012" max="11013" width="4.28515625" style="36" customWidth="1"/>
    <col min="11014" max="11014" width="8.5703125" style="36" customWidth="1"/>
    <col min="11015" max="11015" width="6.7109375" style="36" customWidth="1"/>
    <col min="11016" max="11016" width="11.28515625" style="36" customWidth="1"/>
    <col min="11017" max="11017" width="12.28515625" style="36" customWidth="1"/>
    <col min="11018" max="11264" width="9.140625" style="36"/>
    <col min="11265" max="11265" width="3.5703125" style="36" customWidth="1"/>
    <col min="11266" max="11266" width="40.85546875" style="36" customWidth="1"/>
    <col min="11267" max="11267" width="5.140625" style="36" customWidth="1"/>
    <col min="11268" max="11269" width="4.28515625" style="36" customWidth="1"/>
    <col min="11270" max="11270" width="8.5703125" style="36" customWidth="1"/>
    <col min="11271" max="11271" width="6.7109375" style="36" customWidth="1"/>
    <col min="11272" max="11272" width="11.28515625" style="36" customWidth="1"/>
    <col min="11273" max="11273" width="12.28515625" style="36" customWidth="1"/>
    <col min="11274" max="11520" width="9.140625" style="36"/>
    <col min="11521" max="11521" width="3.5703125" style="36" customWidth="1"/>
    <col min="11522" max="11522" width="40.85546875" style="36" customWidth="1"/>
    <col min="11523" max="11523" width="5.140625" style="36" customWidth="1"/>
    <col min="11524" max="11525" width="4.28515625" style="36" customWidth="1"/>
    <col min="11526" max="11526" width="8.5703125" style="36" customWidth="1"/>
    <col min="11527" max="11527" width="6.7109375" style="36" customWidth="1"/>
    <col min="11528" max="11528" width="11.28515625" style="36" customWidth="1"/>
    <col min="11529" max="11529" width="12.28515625" style="36" customWidth="1"/>
    <col min="11530" max="11776" width="9.140625" style="36"/>
    <col min="11777" max="11777" width="3.5703125" style="36" customWidth="1"/>
    <col min="11778" max="11778" width="40.85546875" style="36" customWidth="1"/>
    <col min="11779" max="11779" width="5.140625" style="36" customWidth="1"/>
    <col min="11780" max="11781" width="4.28515625" style="36" customWidth="1"/>
    <col min="11782" max="11782" width="8.5703125" style="36" customWidth="1"/>
    <col min="11783" max="11783" width="6.7109375" style="36" customWidth="1"/>
    <col min="11784" max="11784" width="11.28515625" style="36" customWidth="1"/>
    <col min="11785" max="11785" width="12.28515625" style="36" customWidth="1"/>
    <col min="11786" max="12032" width="9.140625" style="36"/>
    <col min="12033" max="12033" width="3.5703125" style="36" customWidth="1"/>
    <col min="12034" max="12034" width="40.85546875" style="36" customWidth="1"/>
    <col min="12035" max="12035" width="5.140625" style="36" customWidth="1"/>
    <col min="12036" max="12037" width="4.28515625" style="36" customWidth="1"/>
    <col min="12038" max="12038" width="8.5703125" style="36" customWidth="1"/>
    <col min="12039" max="12039" width="6.7109375" style="36" customWidth="1"/>
    <col min="12040" max="12040" width="11.28515625" style="36" customWidth="1"/>
    <col min="12041" max="12041" width="12.28515625" style="36" customWidth="1"/>
    <col min="12042" max="12288" width="9.140625" style="36"/>
    <col min="12289" max="12289" width="3.5703125" style="36" customWidth="1"/>
    <col min="12290" max="12290" width="40.85546875" style="36" customWidth="1"/>
    <col min="12291" max="12291" width="5.140625" style="36" customWidth="1"/>
    <col min="12292" max="12293" width="4.28515625" style="36" customWidth="1"/>
    <col min="12294" max="12294" width="8.5703125" style="36" customWidth="1"/>
    <col min="12295" max="12295" width="6.7109375" style="36" customWidth="1"/>
    <col min="12296" max="12296" width="11.28515625" style="36" customWidth="1"/>
    <col min="12297" max="12297" width="12.28515625" style="36" customWidth="1"/>
    <col min="12298" max="12544" width="9.140625" style="36"/>
    <col min="12545" max="12545" width="3.5703125" style="36" customWidth="1"/>
    <col min="12546" max="12546" width="40.85546875" style="36" customWidth="1"/>
    <col min="12547" max="12547" width="5.140625" style="36" customWidth="1"/>
    <col min="12548" max="12549" width="4.28515625" style="36" customWidth="1"/>
    <col min="12550" max="12550" width="8.5703125" style="36" customWidth="1"/>
    <col min="12551" max="12551" width="6.7109375" style="36" customWidth="1"/>
    <col min="12552" max="12552" width="11.28515625" style="36" customWidth="1"/>
    <col min="12553" max="12553" width="12.28515625" style="36" customWidth="1"/>
    <col min="12554" max="12800" width="9.140625" style="36"/>
    <col min="12801" max="12801" width="3.5703125" style="36" customWidth="1"/>
    <col min="12802" max="12802" width="40.85546875" style="36" customWidth="1"/>
    <col min="12803" max="12803" width="5.140625" style="36" customWidth="1"/>
    <col min="12804" max="12805" width="4.28515625" style="36" customWidth="1"/>
    <col min="12806" max="12806" width="8.5703125" style="36" customWidth="1"/>
    <col min="12807" max="12807" width="6.7109375" style="36" customWidth="1"/>
    <col min="12808" max="12808" width="11.28515625" style="36" customWidth="1"/>
    <col min="12809" max="12809" width="12.28515625" style="36" customWidth="1"/>
    <col min="12810" max="13056" width="9.140625" style="36"/>
    <col min="13057" max="13057" width="3.5703125" style="36" customWidth="1"/>
    <col min="13058" max="13058" width="40.85546875" style="36" customWidth="1"/>
    <col min="13059" max="13059" width="5.140625" style="36" customWidth="1"/>
    <col min="13060" max="13061" width="4.28515625" style="36" customWidth="1"/>
    <col min="13062" max="13062" width="8.5703125" style="36" customWidth="1"/>
    <col min="13063" max="13063" width="6.7109375" style="36" customWidth="1"/>
    <col min="13064" max="13064" width="11.28515625" style="36" customWidth="1"/>
    <col min="13065" max="13065" width="12.28515625" style="36" customWidth="1"/>
    <col min="13066" max="13312" width="9.140625" style="36"/>
    <col min="13313" max="13313" width="3.5703125" style="36" customWidth="1"/>
    <col min="13314" max="13314" width="40.85546875" style="36" customWidth="1"/>
    <col min="13315" max="13315" width="5.140625" style="36" customWidth="1"/>
    <col min="13316" max="13317" width="4.28515625" style="36" customWidth="1"/>
    <col min="13318" max="13318" width="8.5703125" style="36" customWidth="1"/>
    <col min="13319" max="13319" width="6.7109375" style="36" customWidth="1"/>
    <col min="13320" max="13320" width="11.28515625" style="36" customWidth="1"/>
    <col min="13321" max="13321" width="12.28515625" style="36" customWidth="1"/>
    <col min="13322" max="13568" width="9.140625" style="36"/>
    <col min="13569" max="13569" width="3.5703125" style="36" customWidth="1"/>
    <col min="13570" max="13570" width="40.85546875" style="36" customWidth="1"/>
    <col min="13571" max="13571" width="5.140625" style="36" customWidth="1"/>
    <col min="13572" max="13573" width="4.28515625" style="36" customWidth="1"/>
    <col min="13574" max="13574" width="8.5703125" style="36" customWidth="1"/>
    <col min="13575" max="13575" width="6.7109375" style="36" customWidth="1"/>
    <col min="13576" max="13576" width="11.28515625" style="36" customWidth="1"/>
    <col min="13577" max="13577" width="12.28515625" style="36" customWidth="1"/>
    <col min="13578" max="13824" width="9.140625" style="36"/>
    <col min="13825" max="13825" width="3.5703125" style="36" customWidth="1"/>
    <col min="13826" max="13826" width="40.85546875" style="36" customWidth="1"/>
    <col min="13827" max="13827" width="5.140625" style="36" customWidth="1"/>
    <col min="13828" max="13829" width="4.28515625" style="36" customWidth="1"/>
    <col min="13830" max="13830" width="8.5703125" style="36" customWidth="1"/>
    <col min="13831" max="13831" width="6.7109375" style="36" customWidth="1"/>
    <col min="13832" max="13832" width="11.28515625" style="36" customWidth="1"/>
    <col min="13833" max="13833" width="12.28515625" style="36" customWidth="1"/>
    <col min="13834" max="14080" width="9.140625" style="36"/>
    <col min="14081" max="14081" width="3.5703125" style="36" customWidth="1"/>
    <col min="14082" max="14082" width="40.85546875" style="36" customWidth="1"/>
    <col min="14083" max="14083" width="5.140625" style="36" customWidth="1"/>
    <col min="14084" max="14085" width="4.28515625" style="36" customWidth="1"/>
    <col min="14086" max="14086" width="8.5703125" style="36" customWidth="1"/>
    <col min="14087" max="14087" width="6.7109375" style="36" customWidth="1"/>
    <col min="14088" max="14088" width="11.28515625" style="36" customWidth="1"/>
    <col min="14089" max="14089" width="12.28515625" style="36" customWidth="1"/>
    <col min="14090" max="14336" width="9.140625" style="36"/>
    <col min="14337" max="14337" width="3.5703125" style="36" customWidth="1"/>
    <col min="14338" max="14338" width="40.85546875" style="36" customWidth="1"/>
    <col min="14339" max="14339" width="5.140625" style="36" customWidth="1"/>
    <col min="14340" max="14341" width="4.28515625" style="36" customWidth="1"/>
    <col min="14342" max="14342" width="8.5703125" style="36" customWidth="1"/>
    <col min="14343" max="14343" width="6.7109375" style="36" customWidth="1"/>
    <col min="14344" max="14344" width="11.28515625" style="36" customWidth="1"/>
    <col min="14345" max="14345" width="12.28515625" style="36" customWidth="1"/>
    <col min="14346" max="14592" width="9.140625" style="36"/>
    <col min="14593" max="14593" width="3.5703125" style="36" customWidth="1"/>
    <col min="14594" max="14594" width="40.85546875" style="36" customWidth="1"/>
    <col min="14595" max="14595" width="5.140625" style="36" customWidth="1"/>
    <col min="14596" max="14597" width="4.28515625" style="36" customWidth="1"/>
    <col min="14598" max="14598" width="8.5703125" style="36" customWidth="1"/>
    <col min="14599" max="14599" width="6.7109375" style="36" customWidth="1"/>
    <col min="14600" max="14600" width="11.28515625" style="36" customWidth="1"/>
    <col min="14601" max="14601" width="12.28515625" style="36" customWidth="1"/>
    <col min="14602" max="14848" width="9.140625" style="36"/>
    <col min="14849" max="14849" width="3.5703125" style="36" customWidth="1"/>
    <col min="14850" max="14850" width="40.85546875" style="36" customWidth="1"/>
    <col min="14851" max="14851" width="5.140625" style="36" customWidth="1"/>
    <col min="14852" max="14853" width="4.28515625" style="36" customWidth="1"/>
    <col min="14854" max="14854" width="8.5703125" style="36" customWidth="1"/>
    <col min="14855" max="14855" width="6.7109375" style="36" customWidth="1"/>
    <col min="14856" max="14856" width="11.28515625" style="36" customWidth="1"/>
    <col min="14857" max="14857" width="12.28515625" style="36" customWidth="1"/>
    <col min="14858" max="15104" width="9.140625" style="36"/>
    <col min="15105" max="15105" width="3.5703125" style="36" customWidth="1"/>
    <col min="15106" max="15106" width="40.85546875" style="36" customWidth="1"/>
    <col min="15107" max="15107" width="5.140625" style="36" customWidth="1"/>
    <col min="15108" max="15109" width="4.28515625" style="36" customWidth="1"/>
    <col min="15110" max="15110" width="8.5703125" style="36" customWidth="1"/>
    <col min="15111" max="15111" width="6.7109375" style="36" customWidth="1"/>
    <col min="15112" max="15112" width="11.28515625" style="36" customWidth="1"/>
    <col min="15113" max="15113" width="12.28515625" style="36" customWidth="1"/>
    <col min="15114" max="15360" width="9.140625" style="36"/>
    <col min="15361" max="15361" width="3.5703125" style="36" customWidth="1"/>
    <col min="15362" max="15362" width="40.85546875" style="36" customWidth="1"/>
    <col min="15363" max="15363" width="5.140625" style="36" customWidth="1"/>
    <col min="15364" max="15365" width="4.28515625" style="36" customWidth="1"/>
    <col min="15366" max="15366" width="8.5703125" style="36" customWidth="1"/>
    <col min="15367" max="15367" width="6.7109375" style="36" customWidth="1"/>
    <col min="15368" max="15368" width="11.28515625" style="36" customWidth="1"/>
    <col min="15369" max="15369" width="12.28515625" style="36" customWidth="1"/>
    <col min="15370" max="15616" width="9.140625" style="36"/>
    <col min="15617" max="15617" width="3.5703125" style="36" customWidth="1"/>
    <col min="15618" max="15618" width="40.85546875" style="36" customWidth="1"/>
    <col min="15619" max="15619" width="5.140625" style="36" customWidth="1"/>
    <col min="15620" max="15621" width="4.28515625" style="36" customWidth="1"/>
    <col min="15622" max="15622" width="8.5703125" style="36" customWidth="1"/>
    <col min="15623" max="15623" width="6.7109375" style="36" customWidth="1"/>
    <col min="15624" max="15624" width="11.28515625" style="36" customWidth="1"/>
    <col min="15625" max="15625" width="12.28515625" style="36" customWidth="1"/>
    <col min="15626" max="15872" width="9.140625" style="36"/>
    <col min="15873" max="15873" width="3.5703125" style="36" customWidth="1"/>
    <col min="15874" max="15874" width="40.85546875" style="36" customWidth="1"/>
    <col min="15875" max="15875" width="5.140625" style="36" customWidth="1"/>
    <col min="15876" max="15877" width="4.28515625" style="36" customWidth="1"/>
    <col min="15878" max="15878" width="8.5703125" style="36" customWidth="1"/>
    <col min="15879" max="15879" width="6.7109375" style="36" customWidth="1"/>
    <col min="15880" max="15880" width="11.28515625" style="36" customWidth="1"/>
    <col min="15881" max="15881" width="12.28515625" style="36" customWidth="1"/>
    <col min="15882" max="16128" width="9.140625" style="36"/>
    <col min="16129" max="16129" width="3.5703125" style="36" customWidth="1"/>
    <col min="16130" max="16130" width="40.85546875" style="36" customWidth="1"/>
    <col min="16131" max="16131" width="5.140625" style="36" customWidth="1"/>
    <col min="16132" max="16133" width="4.28515625" style="36" customWidth="1"/>
    <col min="16134" max="16134" width="8.5703125" style="36" customWidth="1"/>
    <col min="16135" max="16135" width="6.7109375" style="36" customWidth="1"/>
    <col min="16136" max="16136" width="11.28515625" style="36" customWidth="1"/>
    <col min="16137" max="16137" width="12.28515625" style="36" customWidth="1"/>
    <col min="16138" max="16384" width="9.140625" style="36"/>
  </cols>
  <sheetData>
    <row r="1" spans="1:9" ht="75" customHeight="1">
      <c r="A1" s="104"/>
      <c r="B1" s="105"/>
      <c r="C1" s="418" t="s">
        <v>418</v>
      </c>
      <c r="D1" s="418"/>
      <c r="E1" s="418"/>
      <c r="F1" s="418"/>
      <c r="G1" s="418"/>
      <c r="H1" s="418"/>
      <c r="I1" s="418"/>
    </row>
    <row r="2" spans="1:9" ht="13.5" customHeight="1">
      <c r="A2" s="104"/>
      <c r="B2" s="105"/>
      <c r="C2" s="418"/>
      <c r="D2" s="418"/>
      <c r="E2" s="418"/>
      <c r="F2" s="418"/>
      <c r="G2" s="418"/>
      <c r="H2" s="418"/>
      <c r="I2" s="418"/>
    </row>
    <row r="3" spans="1:9" s="22" customFormat="1" ht="15.75" hidden="1">
      <c r="A3" s="104"/>
      <c r="B3" s="105"/>
      <c r="C3" s="418"/>
      <c r="D3" s="418"/>
      <c r="E3" s="418"/>
      <c r="F3" s="418"/>
      <c r="G3" s="418"/>
      <c r="H3" s="418"/>
      <c r="I3" s="418"/>
    </row>
    <row r="4" spans="1:9" s="37" customFormat="1" hidden="1">
      <c r="A4" s="106"/>
      <c r="B4" s="107"/>
      <c r="C4" s="418"/>
      <c r="D4" s="418"/>
      <c r="E4" s="418"/>
      <c r="F4" s="418"/>
      <c r="G4" s="418"/>
      <c r="H4" s="418"/>
      <c r="I4" s="418"/>
    </row>
    <row r="5" spans="1:9" s="39" customFormat="1" ht="30" customHeight="1">
      <c r="A5" s="106"/>
      <c r="B5" s="107"/>
      <c r="C5" s="108"/>
      <c r="D5" s="108"/>
      <c r="E5" s="108"/>
      <c r="F5" s="108"/>
      <c r="G5" s="108"/>
      <c r="H5" s="142"/>
      <c r="I5" s="108"/>
    </row>
    <row r="6" spans="1:9" s="37" customFormat="1" ht="38.25" customHeight="1">
      <c r="A6" s="428" t="s">
        <v>419</v>
      </c>
      <c r="B6" s="493"/>
      <c r="C6" s="493"/>
      <c r="D6" s="493"/>
      <c r="E6" s="493"/>
      <c r="F6" s="493"/>
      <c r="G6" s="493"/>
      <c r="H6" s="493"/>
      <c r="I6" s="493"/>
    </row>
    <row r="7" spans="1:9" s="37" customFormat="1" ht="13.5" thickBot="1">
      <c r="A7" s="106"/>
      <c r="B7" s="107"/>
      <c r="C7" s="107"/>
      <c r="D7" s="107"/>
      <c r="E7" s="107"/>
      <c r="F7" s="109"/>
      <c r="G7" s="494" t="s">
        <v>52</v>
      </c>
      <c r="H7" s="494"/>
      <c r="I7" s="494"/>
    </row>
    <row r="8" spans="1:9" s="37" customFormat="1" ht="17.25" customHeight="1">
      <c r="A8" s="110" t="s">
        <v>53</v>
      </c>
      <c r="B8" s="111" t="s">
        <v>51</v>
      </c>
      <c r="C8" s="112" t="s">
        <v>113</v>
      </c>
      <c r="D8" s="112" t="s">
        <v>114</v>
      </c>
      <c r="E8" s="112" t="s">
        <v>115</v>
      </c>
      <c r="F8" s="112" t="s">
        <v>116</v>
      </c>
      <c r="G8" s="112" t="s">
        <v>117</v>
      </c>
      <c r="H8" s="150" t="s">
        <v>180</v>
      </c>
      <c r="I8" s="113" t="s">
        <v>12</v>
      </c>
    </row>
    <row r="9" spans="1:9" s="38" customFormat="1" ht="17.25" customHeight="1">
      <c r="A9" s="179">
        <v>1</v>
      </c>
      <c r="B9" s="115">
        <v>2</v>
      </c>
      <c r="C9" s="116" t="s">
        <v>55</v>
      </c>
      <c r="D9" s="116" t="s">
        <v>56</v>
      </c>
      <c r="E9" s="116" t="s">
        <v>57</v>
      </c>
      <c r="F9" s="116" t="s">
        <v>58</v>
      </c>
      <c r="G9" s="116" t="s">
        <v>59</v>
      </c>
      <c r="H9" s="151" t="s">
        <v>206</v>
      </c>
      <c r="I9" s="117">
        <v>9</v>
      </c>
    </row>
    <row r="10" spans="1:9" s="39" customFormat="1" ht="20.25" customHeight="1">
      <c r="A10" s="192">
        <v>1</v>
      </c>
      <c r="B10" s="180" t="str">
        <f>'9'!D7</f>
        <v>Общегосударственные вопросы</v>
      </c>
      <c r="C10" s="176" t="s">
        <v>112</v>
      </c>
      <c r="D10" s="176" t="str">
        <f>'9'!E7</f>
        <v>01</v>
      </c>
      <c r="E10" s="176" t="str">
        <f>'9'!F7</f>
        <v>00</v>
      </c>
      <c r="F10" s="176" t="str">
        <f>'9'!G7</f>
        <v>0000000000</v>
      </c>
      <c r="G10" s="181" t="str">
        <f>'9'!H7</f>
        <v>000</v>
      </c>
      <c r="H10" s="181">
        <f>'9'!I7</f>
        <v>303.2</v>
      </c>
      <c r="I10" s="403">
        <f>'9'!J7</f>
        <v>2149.1999999999998</v>
      </c>
    </row>
    <row r="11" spans="1:9" ht="16.5" customHeight="1">
      <c r="A11" s="193">
        <v>2</v>
      </c>
      <c r="B11" s="180" t="str">
        <f>'9'!D8</f>
        <v>Непрограммные направления деятельности</v>
      </c>
      <c r="C11" s="176" t="s">
        <v>112</v>
      </c>
      <c r="D11" s="176" t="str">
        <f>'9'!E8</f>
        <v>01</v>
      </c>
      <c r="E11" s="176" t="str">
        <f>'9'!F8</f>
        <v>02</v>
      </c>
      <c r="F11" s="176" t="str">
        <f>'9'!G8</f>
        <v>0000000000</v>
      </c>
      <c r="G11" s="181" t="str">
        <f>'9'!H8</f>
        <v>000</v>
      </c>
      <c r="H11" s="181">
        <f>'9'!I8</f>
        <v>0</v>
      </c>
      <c r="I11" s="403">
        <f>'9'!J8</f>
        <v>572.40000000000009</v>
      </c>
    </row>
    <row r="12" spans="1:9" s="37" customFormat="1" ht="48.75" customHeight="1">
      <c r="A12" s="192">
        <v>3</v>
      </c>
      <c r="B12" s="180" t="str">
        <f>'9'!D9</f>
        <v>Функционирование высшего должностного лица субъекта Российской Федерации и муниципального образования</v>
      </c>
      <c r="C12" s="176" t="s">
        <v>112</v>
      </c>
      <c r="D12" s="176" t="str">
        <f>'9'!E9</f>
        <v>01</v>
      </c>
      <c r="E12" s="176" t="str">
        <f>'9'!F9</f>
        <v>02</v>
      </c>
      <c r="F12" s="176" t="str">
        <f>'9'!G9</f>
        <v>991Г000100</v>
      </c>
      <c r="G12" s="181" t="str">
        <f>'9'!H9</f>
        <v>000</v>
      </c>
      <c r="H12" s="181">
        <f>'9'!I9</f>
        <v>0</v>
      </c>
      <c r="I12" s="347">
        <f>'9'!J9</f>
        <v>572.40000000000009</v>
      </c>
    </row>
    <row r="13" spans="1:9" s="38" customFormat="1" ht="30.75" customHeight="1">
      <c r="A13" s="192">
        <v>4</v>
      </c>
      <c r="B13" s="180" t="str">
        <f>'9'!D10</f>
        <v>Высшее должностное лицо сельского поселения и его заместители</v>
      </c>
      <c r="C13" s="176" t="s">
        <v>112</v>
      </c>
      <c r="D13" s="176" t="str">
        <f>'9'!E10</f>
        <v>01</v>
      </c>
      <c r="E13" s="176" t="str">
        <f>'9'!F10</f>
        <v>02</v>
      </c>
      <c r="F13" s="176" t="str">
        <f>'9'!G10</f>
        <v>991Г000100</v>
      </c>
      <c r="G13" s="181" t="str">
        <f>'9'!H10</f>
        <v>000</v>
      </c>
      <c r="H13" s="181">
        <f>'9'!I10</f>
        <v>0</v>
      </c>
      <c r="I13" s="347">
        <f>'9'!J10</f>
        <v>572.40000000000009</v>
      </c>
    </row>
    <row r="14" spans="1:9" s="39" customFormat="1" ht="32.25" customHeight="1">
      <c r="A14" s="193">
        <v>5</v>
      </c>
      <c r="B14" s="180" t="str">
        <f>'9'!D11</f>
        <v xml:space="preserve">Фонд оплаты труда государственных (муниципальных) органов </v>
      </c>
      <c r="C14" s="176" t="s">
        <v>112</v>
      </c>
      <c r="D14" s="176" t="str">
        <f>'9'!E11</f>
        <v>01</v>
      </c>
      <c r="E14" s="176" t="str">
        <f>'9'!F11</f>
        <v>02</v>
      </c>
      <c r="F14" s="176" t="str">
        <f>'9'!G11</f>
        <v>991Г000110</v>
      </c>
      <c r="G14" s="181" t="str">
        <f>'9'!H11</f>
        <v>121</v>
      </c>
      <c r="H14" s="181">
        <f>'9'!I11</f>
        <v>0</v>
      </c>
      <c r="I14" s="347">
        <f>'9'!J11</f>
        <v>439.6</v>
      </c>
    </row>
    <row r="15" spans="1:9" s="39" customFormat="1" ht="32.25" customHeight="1">
      <c r="A15" s="192">
        <v>6</v>
      </c>
      <c r="B15" s="180" t="str">
        <f>'9'!D12</f>
        <v xml:space="preserve">Фонд оплаты труда государственных (муниципальных) органов </v>
      </c>
      <c r="C15" s="176" t="s">
        <v>112</v>
      </c>
      <c r="D15" s="176" t="str">
        <f>'9'!E12</f>
        <v>01</v>
      </c>
      <c r="E15" s="176" t="str">
        <f>'9'!F12</f>
        <v>02</v>
      </c>
      <c r="F15" s="176" t="str">
        <f>'9'!G12</f>
        <v>991Г0S8500</v>
      </c>
      <c r="G15" s="181" t="str">
        <f>'9'!H12</f>
        <v>121</v>
      </c>
      <c r="H15" s="181">
        <f>'9'!I12</f>
        <v>0</v>
      </c>
      <c r="I15" s="347">
        <f>'9'!J12</f>
        <v>0</v>
      </c>
    </row>
    <row r="16" spans="1:9" s="37" customFormat="1" ht="31.5" customHeight="1">
      <c r="A16" s="192">
        <v>7</v>
      </c>
      <c r="B16" s="180" t="str">
        <f>'9'!D13</f>
        <v>Взносы по обязательному социальному страхованию</v>
      </c>
      <c r="C16" s="176" t="s">
        <v>112</v>
      </c>
      <c r="D16" s="176" t="str">
        <f>'9'!E13</f>
        <v>01</v>
      </c>
      <c r="E16" s="176" t="str">
        <f>'9'!F13</f>
        <v>02</v>
      </c>
      <c r="F16" s="176" t="str">
        <f>'9'!G13</f>
        <v>991Г000120</v>
      </c>
      <c r="G16" s="181" t="str">
        <f>'9'!H13</f>
        <v>129</v>
      </c>
      <c r="H16" s="181">
        <f>'9'!I13</f>
        <v>0</v>
      </c>
      <c r="I16" s="347">
        <f>'9'!J13</f>
        <v>132.80000000000001</v>
      </c>
    </row>
    <row r="17" spans="1:10" s="37" customFormat="1" ht="31.5" customHeight="1">
      <c r="A17" s="193">
        <v>8</v>
      </c>
      <c r="B17" s="180" t="str">
        <f>'9'!D14</f>
        <v>Взносы по обязательному социальному страхованию</v>
      </c>
      <c r="C17" s="176" t="s">
        <v>112</v>
      </c>
      <c r="D17" s="176" t="str">
        <f>'9'!E14</f>
        <v>01</v>
      </c>
      <c r="E17" s="176" t="str">
        <f>'9'!F14</f>
        <v>02</v>
      </c>
      <c r="F17" s="176" t="str">
        <f>'9'!G14</f>
        <v>991Г0S8500</v>
      </c>
      <c r="G17" s="181" t="str">
        <f>'9'!H14</f>
        <v>129</v>
      </c>
      <c r="H17" s="181">
        <f>'9'!I14</f>
        <v>0</v>
      </c>
      <c r="I17" s="347">
        <f>'9'!J14</f>
        <v>0</v>
      </c>
    </row>
    <row r="18" spans="1:10" s="39" customFormat="1" ht="45" customHeight="1">
      <c r="A18" s="192">
        <v>9</v>
      </c>
      <c r="B18" s="180" t="str">
        <f>'9'!D15</f>
        <v>Прочая закупка товаров, работ и услуг для обеспечения государственных (муниципальных) нужд</v>
      </c>
      <c r="C18" s="176" t="s">
        <v>112</v>
      </c>
      <c r="D18" s="176" t="str">
        <f>'9'!E15</f>
        <v>01</v>
      </c>
      <c r="E18" s="176" t="str">
        <f>'9'!F15</f>
        <v>02</v>
      </c>
      <c r="F18" s="176" t="str">
        <f>'9'!G15</f>
        <v>991Г000130</v>
      </c>
      <c r="G18" s="181" t="str">
        <f>'9'!H15</f>
        <v>244</v>
      </c>
      <c r="H18" s="181" t="str">
        <f>'9'!I15</f>
        <v>0</v>
      </c>
      <c r="I18" s="347">
        <f>'9'!J15</f>
        <v>0</v>
      </c>
    </row>
    <row r="19" spans="1:10" ht="20.25" customHeight="1">
      <c r="A19" s="192">
        <v>10</v>
      </c>
      <c r="B19" s="180" t="str">
        <f>'9'!D16</f>
        <v>Непрограммные направления деятельности</v>
      </c>
      <c r="C19" s="176" t="s">
        <v>112</v>
      </c>
      <c r="D19" s="176" t="str">
        <f>'9'!E16</f>
        <v>01</v>
      </c>
      <c r="E19" s="176" t="str">
        <f>'9'!F16</f>
        <v>04</v>
      </c>
      <c r="F19" s="176" t="str">
        <f>'9'!G16</f>
        <v>0000000000</v>
      </c>
      <c r="G19" s="181" t="str">
        <f>'9'!H16</f>
        <v>000</v>
      </c>
      <c r="H19" s="416">
        <f>'9'!I16</f>
        <v>292.2</v>
      </c>
      <c r="I19" s="403">
        <f>'9'!J16</f>
        <v>1550.4999999999998</v>
      </c>
    </row>
    <row r="20" spans="1:10" s="38" customFormat="1" ht="63.75" customHeight="1">
      <c r="A20" s="193">
        <v>11</v>
      </c>
      <c r="B20" s="180" t="str">
        <f>'9'!D17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C20" s="176" t="s">
        <v>112</v>
      </c>
      <c r="D20" s="176" t="str">
        <f>'9'!E17</f>
        <v>01</v>
      </c>
      <c r="E20" s="176" t="str">
        <f>'9'!F17</f>
        <v>04</v>
      </c>
      <c r="F20" s="176" t="str">
        <f>'9'!G17</f>
        <v>0000000000</v>
      </c>
      <c r="G20" s="181" t="str">
        <f>'9'!H17</f>
        <v>000</v>
      </c>
      <c r="H20" s="181">
        <f>'9'!I17</f>
        <v>292.2</v>
      </c>
      <c r="I20" s="347">
        <f>'9'!J17</f>
        <v>1550.4999999999998</v>
      </c>
    </row>
    <row r="21" spans="1:10" ht="31.5">
      <c r="A21" s="192">
        <v>12</v>
      </c>
      <c r="B21" s="180" t="str">
        <f>'9'!D18</f>
        <v xml:space="preserve">Фонд оплаты труда государственных (муниципальных) органов </v>
      </c>
      <c r="C21" s="176" t="s">
        <v>112</v>
      </c>
      <c r="D21" s="176" t="str">
        <f>'9'!E18</f>
        <v>01</v>
      </c>
      <c r="E21" s="176" t="str">
        <f>'9'!F18</f>
        <v>04</v>
      </c>
      <c r="F21" s="176" t="str">
        <f>'9'!G18</f>
        <v>992А000210</v>
      </c>
      <c r="G21" s="181" t="str">
        <f>'9'!H18</f>
        <v>121</v>
      </c>
      <c r="H21" s="181">
        <f>'9'!I18</f>
        <v>-115.2</v>
      </c>
      <c r="I21" s="347">
        <f>'9'!J18</f>
        <v>764.9</v>
      </c>
    </row>
    <row r="22" spans="1:10" ht="31.5">
      <c r="A22" s="192">
        <v>13</v>
      </c>
      <c r="B22" s="180" t="str">
        <f>'9'!D19</f>
        <v xml:space="preserve">Фонд оплаты труда государственных (муниципальных) органов </v>
      </c>
      <c r="C22" s="176" t="s">
        <v>112</v>
      </c>
      <c r="D22" s="176" t="str">
        <f>'9'!E19</f>
        <v>01</v>
      </c>
      <c r="E22" s="176" t="str">
        <f>'9'!F19</f>
        <v>04</v>
      </c>
      <c r="F22" s="176" t="str">
        <f>'9'!G19</f>
        <v>992А0S8500</v>
      </c>
      <c r="G22" s="181" t="str">
        <f>'9'!H19</f>
        <v>121</v>
      </c>
      <c r="H22" s="181">
        <f>'9'!I19</f>
        <v>243.6</v>
      </c>
      <c r="I22" s="347">
        <f>'9'!J19</f>
        <v>243.6</v>
      </c>
    </row>
    <row r="23" spans="1:10" ht="33.75" customHeight="1">
      <c r="A23" s="193">
        <v>14</v>
      </c>
      <c r="B23" s="180" t="str">
        <f>'9'!D20</f>
        <v>Взносы по обязательному социальному страхованию</v>
      </c>
      <c r="C23" s="176" t="s">
        <v>112</v>
      </c>
      <c r="D23" s="176" t="str">
        <f>'9'!E20</f>
        <v>01</v>
      </c>
      <c r="E23" s="176" t="str">
        <f>'9'!F20</f>
        <v>04</v>
      </c>
      <c r="F23" s="176" t="str">
        <f>'9'!G20</f>
        <v>992А000220</v>
      </c>
      <c r="G23" s="181" t="str">
        <f>'9'!H20</f>
        <v>129</v>
      </c>
      <c r="H23" s="181">
        <f>'9'!I20</f>
        <v>-34.799999999999997</v>
      </c>
      <c r="I23" s="347">
        <f>'9'!J20</f>
        <v>230.5</v>
      </c>
      <c r="J23" s="86"/>
    </row>
    <row r="24" spans="1:10" ht="33.75" customHeight="1">
      <c r="A24" s="192">
        <v>15</v>
      </c>
      <c r="B24" s="180" t="str">
        <f>'9'!D21</f>
        <v>Взносы по обязательному социальному страхованию</v>
      </c>
      <c r="C24" s="176" t="s">
        <v>112</v>
      </c>
      <c r="D24" s="176" t="str">
        <f>'9'!E21</f>
        <v>01</v>
      </c>
      <c r="E24" s="176" t="str">
        <f>'9'!F21</f>
        <v>04</v>
      </c>
      <c r="F24" s="176" t="str">
        <f>'9'!G21</f>
        <v>992А0S8500</v>
      </c>
      <c r="G24" s="181" t="str">
        <f>'9'!H21</f>
        <v>129</v>
      </c>
      <c r="H24" s="181">
        <f>'9'!I21</f>
        <v>73.599999999999994</v>
      </c>
      <c r="I24" s="347">
        <f>'9'!J21</f>
        <v>73.599999999999994</v>
      </c>
      <c r="J24" s="86"/>
    </row>
    <row r="25" spans="1:10" ht="47.25">
      <c r="A25" s="192">
        <v>16</v>
      </c>
      <c r="B25" s="180" t="str">
        <f>'9'!D22</f>
        <v>Прочая закупка товаров, работ и услуг для обеспечения государственных (муниципальных) нужд</v>
      </c>
      <c r="C25" s="176" t="s">
        <v>112</v>
      </c>
      <c r="D25" s="176" t="str">
        <f>'9'!E22</f>
        <v>01</v>
      </c>
      <c r="E25" s="176" t="str">
        <f>'9'!F22</f>
        <v>04</v>
      </c>
      <c r="F25" s="176" t="str">
        <f>'9'!G22</f>
        <v>992А000230</v>
      </c>
      <c r="G25" s="181" t="str">
        <f>'9'!H22</f>
        <v>244</v>
      </c>
      <c r="H25" s="181">
        <f>'9'!I22</f>
        <v>85</v>
      </c>
      <c r="I25" s="347">
        <f>'9'!J22</f>
        <v>130.9</v>
      </c>
    </row>
    <row r="26" spans="1:10" ht="15.75">
      <c r="A26" s="193">
        <v>17</v>
      </c>
      <c r="B26" s="180" t="str">
        <f>'9'!D23</f>
        <v>Закупка энергетических ресурсов</v>
      </c>
      <c r="C26" s="176"/>
      <c r="D26" s="176" t="str">
        <f>'9'!E23</f>
        <v>01</v>
      </c>
      <c r="E26" s="176" t="str">
        <f>'9'!F23</f>
        <v>04</v>
      </c>
      <c r="F26" s="176" t="str">
        <f>'9'!G23</f>
        <v>992А000230</v>
      </c>
      <c r="G26" s="181" t="str">
        <f>'9'!H23</f>
        <v>247</v>
      </c>
      <c r="H26" s="181">
        <f>'9'!I23</f>
        <v>40</v>
      </c>
      <c r="I26" s="347">
        <f>'9'!J23</f>
        <v>75</v>
      </c>
    </row>
    <row r="27" spans="1:10" ht="31.5">
      <c r="A27" s="192">
        <v>18</v>
      </c>
      <c r="B27" s="180" t="str">
        <f>'9'!D24</f>
        <v>Уплата налога на имущество организаций и земельного налога</v>
      </c>
      <c r="C27" s="176" t="s">
        <v>112</v>
      </c>
      <c r="D27" s="176" t="str">
        <f>'9'!E24</f>
        <v>01</v>
      </c>
      <c r="E27" s="176" t="str">
        <f>'9'!F24</f>
        <v>04</v>
      </c>
      <c r="F27" s="176" t="str">
        <f>'9'!G24</f>
        <v>992А000240</v>
      </c>
      <c r="G27" s="181" t="str">
        <f>'9'!H24</f>
        <v>850</v>
      </c>
      <c r="H27" s="181">
        <f>'9'!I24</f>
        <v>0</v>
      </c>
      <c r="I27" s="347">
        <f>'9'!J24</f>
        <v>32</v>
      </c>
    </row>
    <row r="28" spans="1:10" ht="31.5">
      <c r="A28" s="192">
        <v>19</v>
      </c>
      <c r="B28" s="180" t="str">
        <f>'9'!D25</f>
        <v>Уплата налога на имущество организаций и земельного налога</v>
      </c>
      <c r="C28" s="176" t="s">
        <v>112</v>
      </c>
      <c r="D28" s="176" t="str">
        <f>'9'!E25</f>
        <v>01</v>
      </c>
      <c r="E28" s="176" t="str">
        <f>'9'!F25</f>
        <v>04</v>
      </c>
      <c r="F28" s="176" t="str">
        <f>'9'!G25</f>
        <v>992А000240</v>
      </c>
      <c r="G28" s="181" t="str">
        <f>'9'!H25</f>
        <v>851</v>
      </c>
      <c r="H28" s="181">
        <f>'9'!I25</f>
        <v>0</v>
      </c>
      <c r="I28" s="347">
        <f>'9'!J25</f>
        <v>30</v>
      </c>
    </row>
    <row r="29" spans="1:10" ht="24.75" customHeight="1">
      <c r="A29" s="193">
        <v>20</v>
      </c>
      <c r="B29" s="180" t="str">
        <f>'9'!D26</f>
        <v>Уплата прочих налогов, сборов и иных платежей</v>
      </c>
      <c r="C29" s="176" t="s">
        <v>112</v>
      </c>
      <c r="D29" s="176" t="str">
        <f>'9'!E26</f>
        <v>01</v>
      </c>
      <c r="E29" s="176" t="str">
        <f>'9'!F26</f>
        <v>04</v>
      </c>
      <c r="F29" s="176" t="str">
        <f>'9'!G26</f>
        <v>992А000240</v>
      </c>
      <c r="G29" s="181" t="str">
        <f>'9'!H26</f>
        <v>852</v>
      </c>
      <c r="H29" s="181">
        <f>'9'!I26</f>
        <v>0</v>
      </c>
      <c r="I29" s="347">
        <f>'9'!J26</f>
        <v>1</v>
      </c>
    </row>
    <row r="30" spans="1:10" ht="22.5" customHeight="1">
      <c r="A30" s="192">
        <v>21</v>
      </c>
      <c r="B30" s="180" t="str">
        <f>'9'!D27</f>
        <v>Уплата прочих налогов, сборов и иных платежей</v>
      </c>
      <c r="C30" s="176" t="s">
        <v>112</v>
      </c>
      <c r="D30" s="176" t="str">
        <f>'9'!E27</f>
        <v>01</v>
      </c>
      <c r="E30" s="176" t="str">
        <f>'9'!F27</f>
        <v>04</v>
      </c>
      <c r="F30" s="176" t="str">
        <f>'9'!G27</f>
        <v>992А000240</v>
      </c>
      <c r="G30" s="181" t="str">
        <f>'9'!H27</f>
        <v>853</v>
      </c>
      <c r="H30" s="181">
        <f>'9'!I27</f>
        <v>0</v>
      </c>
      <c r="I30" s="347">
        <f>'9'!J27</f>
        <v>1</v>
      </c>
    </row>
    <row r="31" spans="1:10" ht="47.25">
      <c r="A31" s="192">
        <v>22</v>
      </c>
      <c r="B31" s="180" t="str">
        <f>'9'!D28</f>
        <v>Обеспечение деятельности финансовых, налоговых и таможенных органов финансового (финансово-бюджетного) надзора</v>
      </c>
      <c r="C31" s="176" t="s">
        <v>112</v>
      </c>
      <c r="D31" s="176" t="str">
        <f>'9'!E28</f>
        <v>01</v>
      </c>
      <c r="E31" s="176" t="str">
        <f>'9'!F28</f>
        <v>06</v>
      </c>
      <c r="F31" s="176" t="str">
        <f>'9'!G28</f>
        <v>992А000230</v>
      </c>
      <c r="G31" s="181" t="str">
        <f>'9'!H28</f>
        <v>000</v>
      </c>
      <c r="H31" s="181">
        <f>'9'!I28</f>
        <v>0</v>
      </c>
      <c r="I31" s="403">
        <f>'9'!J28</f>
        <v>0.3</v>
      </c>
    </row>
    <row r="32" spans="1:10" ht="18" customHeight="1">
      <c r="A32" s="193">
        <v>23</v>
      </c>
      <c r="B32" s="180" t="str">
        <f>'9'!D29</f>
        <v>Иные межбюджетные трансферты</v>
      </c>
      <c r="C32" s="176" t="s">
        <v>112</v>
      </c>
      <c r="D32" s="176" t="str">
        <f>'9'!E29</f>
        <v>01</v>
      </c>
      <c r="E32" s="176" t="str">
        <f>'9'!F29</f>
        <v>06</v>
      </c>
      <c r="F32" s="176" t="str">
        <f>'9'!G29</f>
        <v>992А000230</v>
      </c>
      <c r="G32" s="181" t="str">
        <f>'9'!H29</f>
        <v>540</v>
      </c>
      <c r="H32" s="181">
        <f>'9'!I29</f>
        <v>0</v>
      </c>
      <c r="I32" s="347">
        <f>'9'!J29</f>
        <v>0.3</v>
      </c>
    </row>
    <row r="33" spans="1:9" ht="21.75" customHeight="1">
      <c r="A33" s="192">
        <v>24</v>
      </c>
      <c r="B33" s="180" t="str">
        <f>'9'!D30</f>
        <v>Обеспечение проведения выборов и референдумов</v>
      </c>
      <c r="C33" s="176" t="s">
        <v>112</v>
      </c>
      <c r="D33" s="176" t="str">
        <f>'9'!E30</f>
        <v>01</v>
      </c>
      <c r="E33" s="176" t="str">
        <f>'9'!F30</f>
        <v>07</v>
      </c>
      <c r="F33" s="176" t="str">
        <f>'9'!G30</f>
        <v>992А000230</v>
      </c>
      <c r="G33" s="181" t="str">
        <f>'9'!H30</f>
        <v>000</v>
      </c>
      <c r="H33" s="181">
        <f>'9'!I30</f>
        <v>0</v>
      </c>
      <c r="I33" s="347">
        <f>'9'!J30</f>
        <v>0</v>
      </c>
    </row>
    <row r="34" spans="1:9" ht="18.75" customHeight="1">
      <c r="A34" s="192">
        <v>25</v>
      </c>
      <c r="B34" s="180" t="str">
        <f>'9'!D31</f>
        <v>Специальные расходы</v>
      </c>
      <c r="C34" s="176" t="s">
        <v>112</v>
      </c>
      <c r="D34" s="176" t="str">
        <f>'9'!E31</f>
        <v>01</v>
      </c>
      <c r="E34" s="176" t="str">
        <f>'9'!F31</f>
        <v>07</v>
      </c>
      <c r="F34" s="176" t="str">
        <f>'9'!G31</f>
        <v>992А000230</v>
      </c>
      <c r="G34" s="181" t="str">
        <f>'9'!H31</f>
        <v>880</v>
      </c>
      <c r="H34" s="181">
        <f>'9'!I31</f>
        <v>0</v>
      </c>
      <c r="I34" s="347">
        <f>'9'!J31</f>
        <v>0</v>
      </c>
    </row>
    <row r="35" spans="1:9" ht="18.75" customHeight="1">
      <c r="A35" s="193">
        <v>26</v>
      </c>
      <c r="B35" s="180" t="str">
        <f>'9'!D32</f>
        <v>Резервный фонд муниципального образования «Сейкинское сельское поселение»</v>
      </c>
      <c r="C35" s="176" t="s">
        <v>112</v>
      </c>
      <c r="D35" s="176" t="str">
        <f>'9'!E32</f>
        <v>01</v>
      </c>
      <c r="E35" s="176" t="str">
        <f>'9'!F32</f>
        <v>11</v>
      </c>
      <c r="F35" s="176" t="str">
        <f>'9'!G32</f>
        <v>995Ш000510</v>
      </c>
      <c r="G35" s="181" t="str">
        <f>'9'!H32</f>
        <v>000</v>
      </c>
      <c r="H35" s="181">
        <f>'9'!I32</f>
        <v>0</v>
      </c>
      <c r="I35" s="403">
        <f>'9'!J32</f>
        <v>15</v>
      </c>
    </row>
    <row r="36" spans="1:9" ht="18.75" customHeight="1">
      <c r="A36" s="192">
        <v>27</v>
      </c>
      <c r="B36" s="180" t="str">
        <f>'9'!D33</f>
        <v>Резервный фонд местной администрации</v>
      </c>
      <c r="C36" s="176" t="s">
        <v>112</v>
      </c>
      <c r="D36" s="176" t="str">
        <f>'9'!E33</f>
        <v>01</v>
      </c>
      <c r="E36" s="176" t="str">
        <f>'9'!F33</f>
        <v>11</v>
      </c>
      <c r="F36" s="176" t="str">
        <f>'9'!G33</f>
        <v>995Ш000510</v>
      </c>
      <c r="G36" s="181" t="str">
        <f>'9'!H33</f>
        <v>870</v>
      </c>
      <c r="H36" s="181">
        <f>'9'!I33</f>
        <v>0</v>
      </c>
      <c r="I36" s="347">
        <f>'9'!J33</f>
        <v>15</v>
      </c>
    </row>
    <row r="37" spans="1:9" ht="18.75" customHeight="1">
      <c r="A37" s="193">
        <v>26</v>
      </c>
      <c r="B37" s="180" t="str">
        <f>'9'!D34</f>
        <v>Другие общегосударственные вопросы</v>
      </c>
      <c r="C37" s="176" t="s">
        <v>112</v>
      </c>
      <c r="D37" s="176" t="str">
        <f>'9'!E34</f>
        <v>01</v>
      </c>
      <c r="E37" s="176" t="str">
        <f>'9'!F34</f>
        <v>13</v>
      </c>
      <c r="F37" s="176" t="str">
        <f>'9'!G34</f>
        <v>1110245300</v>
      </c>
      <c r="G37" s="181" t="str">
        <f>'9'!H34</f>
        <v>000</v>
      </c>
      <c r="H37" s="416">
        <f>'9'!I34</f>
        <v>11</v>
      </c>
      <c r="I37" s="403">
        <f>'9'!J34</f>
        <v>11</v>
      </c>
    </row>
    <row r="38" spans="1:9" ht="18.75" customHeight="1">
      <c r="A38" s="192">
        <v>27</v>
      </c>
      <c r="B38" s="180" t="str">
        <f>'9'!D35</f>
        <v>Субвенции на осуществление государственных полномочий Республики Алтай в обласи законодательства об административных правонарушениях</v>
      </c>
      <c r="C38" s="176" t="s">
        <v>112</v>
      </c>
      <c r="D38" s="176" t="str">
        <f>'9'!E35</f>
        <v>01</v>
      </c>
      <c r="E38" s="176" t="str">
        <f>'9'!F35</f>
        <v>13</v>
      </c>
      <c r="F38" s="176" t="str">
        <f>'9'!G35</f>
        <v>0000245300</v>
      </c>
      <c r="G38" s="181" t="str">
        <f>'9'!H35</f>
        <v>244</v>
      </c>
      <c r="H38" s="181">
        <f>'9'!I35</f>
        <v>11</v>
      </c>
      <c r="I38" s="347">
        <f>'9'!J35</f>
        <v>11</v>
      </c>
    </row>
    <row r="39" spans="1:9" ht="23.25" customHeight="1">
      <c r="A39" s="192">
        <v>28</v>
      </c>
      <c r="B39" s="180" t="str">
        <f>'9'!D36</f>
        <v>Непрограммные направления деятельности</v>
      </c>
      <c r="C39" s="176" t="s">
        <v>112</v>
      </c>
      <c r="D39" s="176" t="str">
        <f>'9'!E36</f>
        <v>02</v>
      </c>
      <c r="E39" s="176" t="str">
        <f>'9'!F36</f>
        <v>03</v>
      </c>
      <c r="F39" s="176" t="str">
        <f>'9'!G36</f>
        <v>0000000000</v>
      </c>
      <c r="G39" s="181" t="str">
        <f>'9'!H36</f>
        <v>000</v>
      </c>
      <c r="H39" s="181">
        <f>'9'!I36</f>
        <v>0</v>
      </c>
      <c r="I39" s="403">
        <f>'9'!J36</f>
        <v>347.6</v>
      </c>
    </row>
    <row r="40" spans="1:9" ht="20.25" customHeight="1">
      <c r="A40" s="193">
        <v>29</v>
      </c>
      <c r="B40" s="180" t="str">
        <f>'9'!D37</f>
        <v>Национальная оборона</v>
      </c>
      <c r="C40" s="176" t="s">
        <v>112</v>
      </c>
      <c r="D40" s="176" t="str">
        <f>'9'!E37</f>
        <v>02</v>
      </c>
      <c r="E40" s="176" t="str">
        <f>'9'!F37</f>
        <v>03</v>
      </c>
      <c r="F40" s="176" t="str">
        <f>'9'!G37</f>
        <v>0000000000</v>
      </c>
      <c r="G40" s="181" t="str">
        <f>'9'!H37</f>
        <v>000</v>
      </c>
      <c r="H40" s="181">
        <f>'9'!I37</f>
        <v>0</v>
      </c>
      <c r="I40" s="347">
        <f>'9'!J37</f>
        <v>347.6</v>
      </c>
    </row>
    <row r="41" spans="1:9" ht="16.5" customHeight="1">
      <c r="A41" s="192">
        <v>30</v>
      </c>
      <c r="B41" s="180" t="str">
        <f>'9'!D38</f>
        <v>Мобилизационная и вневойсковая подготовка</v>
      </c>
      <c r="C41" s="176" t="s">
        <v>112</v>
      </c>
      <c r="D41" s="176" t="str">
        <f>'9'!E38</f>
        <v>02</v>
      </c>
      <c r="E41" s="176" t="str">
        <f>'9'!F38</f>
        <v>03</v>
      </c>
      <c r="F41" s="176" t="str">
        <f>'9'!G38</f>
        <v>993В051180</v>
      </c>
      <c r="G41" s="181" t="str">
        <f>'9'!H38</f>
        <v>000</v>
      </c>
      <c r="H41" s="181">
        <f>'9'!I38</f>
        <v>0</v>
      </c>
      <c r="I41" s="347">
        <f>'9'!J38</f>
        <v>347.6</v>
      </c>
    </row>
    <row r="42" spans="1:9" ht="47.25">
      <c r="A42" s="192">
        <v>31</v>
      </c>
      <c r="B42" s="180" t="str">
        <f>'9'!D39</f>
        <v>Субвенции на осуществление первичного воинского учета на территориях, где отсутствуют военные комиссариаты</v>
      </c>
      <c r="C42" s="176" t="s">
        <v>112</v>
      </c>
      <c r="D42" s="176" t="str">
        <f>'9'!E39</f>
        <v>02</v>
      </c>
      <c r="E42" s="176" t="str">
        <f>'9'!F39</f>
        <v>03</v>
      </c>
      <c r="F42" s="176" t="str">
        <f>'9'!G39</f>
        <v>993В051180</v>
      </c>
      <c r="G42" s="181" t="str">
        <f>'9'!H39</f>
        <v>000</v>
      </c>
      <c r="H42" s="181">
        <f>'9'!I39</f>
        <v>0</v>
      </c>
      <c r="I42" s="347">
        <f>'9'!J39</f>
        <v>347.6</v>
      </c>
    </row>
    <row r="43" spans="1:9" ht="33" customHeight="1">
      <c r="A43" s="193">
        <v>32</v>
      </c>
      <c r="B43" s="180" t="str">
        <f>'9'!D40</f>
        <v xml:space="preserve">Фонд оплаты труда государственных (муниципальных) органов </v>
      </c>
      <c r="C43" s="176" t="s">
        <v>112</v>
      </c>
      <c r="D43" s="176" t="str">
        <f>'9'!E40</f>
        <v>02</v>
      </c>
      <c r="E43" s="176" t="str">
        <f>'9'!F40</f>
        <v>03</v>
      </c>
      <c r="F43" s="176" t="str">
        <f>'9'!G40</f>
        <v>993В051180</v>
      </c>
      <c r="G43" s="181" t="str">
        <f>'9'!H40</f>
        <v>121</v>
      </c>
      <c r="H43" s="181">
        <f>'9'!I40</f>
        <v>0</v>
      </c>
      <c r="I43" s="347">
        <f>'9'!J40</f>
        <v>223.2</v>
      </c>
    </row>
    <row r="44" spans="1:9" ht="31.5">
      <c r="A44" s="192">
        <v>33</v>
      </c>
      <c r="B44" s="180" t="str">
        <f>'9'!D41</f>
        <v>Взносы по обязательному социальному страхованию</v>
      </c>
      <c r="C44" s="176" t="s">
        <v>112</v>
      </c>
      <c r="D44" s="176" t="str">
        <f>'9'!E41</f>
        <v>02</v>
      </c>
      <c r="E44" s="176" t="str">
        <f>'9'!F41</f>
        <v>03</v>
      </c>
      <c r="F44" s="176" t="str">
        <f>'9'!G41</f>
        <v>993В051180</v>
      </c>
      <c r="G44" s="181" t="str">
        <f>'9'!H41</f>
        <v>129</v>
      </c>
      <c r="H44" s="181">
        <f>'9'!I41</f>
        <v>0</v>
      </c>
      <c r="I44" s="347">
        <f>'9'!J41</f>
        <v>67.400000000000006</v>
      </c>
    </row>
    <row r="45" spans="1:9" ht="47.25">
      <c r="A45" s="192">
        <v>34</v>
      </c>
      <c r="B45" s="180" t="str">
        <f>'9'!D42</f>
        <v>Прочая закупка товаров, работ и услуг для обеспечения государственных (муниципальных) нужд</v>
      </c>
      <c r="C45" s="176" t="s">
        <v>112</v>
      </c>
      <c r="D45" s="176" t="str">
        <f>'9'!E42</f>
        <v>02</v>
      </c>
      <c r="E45" s="176" t="str">
        <f>'9'!F42</f>
        <v>03</v>
      </c>
      <c r="F45" s="176" t="str">
        <f>'9'!G42</f>
        <v>993В051180</v>
      </c>
      <c r="G45" s="181" t="str">
        <f>'9'!H42</f>
        <v>244</v>
      </c>
      <c r="H45" s="181">
        <f>'9'!I42</f>
        <v>0</v>
      </c>
      <c r="I45" s="347">
        <f>'9'!J42</f>
        <v>57</v>
      </c>
    </row>
    <row r="46" spans="1:9" ht="47.25">
      <c r="A46" s="193">
        <v>35</v>
      </c>
      <c r="B46" s="180" t="str">
        <f>'9'!D43</f>
        <v>МП "Комплексное развитие территории муниципального образования "Сейкинское сельское поселение"</v>
      </c>
      <c r="C46" s="176" t="s">
        <v>112</v>
      </c>
      <c r="D46" s="176" t="str">
        <f>'9'!E43</f>
        <v>03</v>
      </c>
      <c r="E46" s="176" t="str">
        <f>'9'!F43</f>
        <v>10</v>
      </c>
      <c r="F46" s="176" t="str">
        <f>'9'!G43</f>
        <v>0000000000</v>
      </c>
      <c r="G46" s="181" t="str">
        <f>'9'!H43</f>
        <v>000</v>
      </c>
      <c r="H46" s="416">
        <f>'9'!I43</f>
        <v>25</v>
      </c>
      <c r="I46" s="403">
        <f>'9'!J43</f>
        <v>60</v>
      </c>
    </row>
    <row r="47" spans="1:9" ht="32.25" customHeight="1">
      <c r="A47" s="192">
        <v>36</v>
      </c>
      <c r="B47" s="180" t="str">
        <f>'9'!D44</f>
        <v>Подпрограмма "Устойчивое развитие систем жизнеобеспечения"</v>
      </c>
      <c r="C47" s="176" t="s">
        <v>112</v>
      </c>
      <c r="D47" s="176" t="str">
        <f>'9'!E44</f>
        <v>03</v>
      </c>
      <c r="E47" s="176" t="str">
        <f>'9'!F44</f>
        <v>10</v>
      </c>
      <c r="F47" s="176" t="str">
        <f>'9'!G44</f>
        <v>0110000000</v>
      </c>
      <c r="G47" s="181" t="str">
        <f>'9'!H44</f>
        <v>000</v>
      </c>
      <c r="H47" s="181">
        <f>'9'!I44</f>
        <v>25</v>
      </c>
      <c r="I47" s="347">
        <f>'9'!J44</f>
        <v>60</v>
      </c>
    </row>
    <row r="48" spans="1:9" ht="31.5">
      <c r="A48" s="192">
        <v>37</v>
      </c>
      <c r="B48" s="180" t="str">
        <f>'9'!D45</f>
        <v>Основное мероприятие "Обеспечение пожарной безопасности "</v>
      </c>
      <c r="C48" s="176" t="s">
        <v>112</v>
      </c>
      <c r="D48" s="176" t="str">
        <f>'9'!E45</f>
        <v>03</v>
      </c>
      <c r="E48" s="176" t="str">
        <f>'9'!F45</f>
        <v>10</v>
      </c>
      <c r="F48" s="176" t="str">
        <f>'9'!G45</f>
        <v>0111000100</v>
      </c>
      <c r="G48" s="181" t="str">
        <f>'9'!H45</f>
        <v>000</v>
      </c>
      <c r="H48" s="181">
        <f>'9'!I45</f>
        <v>25</v>
      </c>
      <c r="I48" s="347">
        <f>'9'!J45</f>
        <v>60</v>
      </c>
    </row>
    <row r="49" spans="1:9" ht="47.25">
      <c r="A49" s="193">
        <v>38</v>
      </c>
      <c r="B49" s="180" t="str">
        <f>'9'!D46</f>
        <v>Прочая закупка товаров, работ и услуг для обеспечения государственных (муниципальных) нужд</v>
      </c>
      <c r="C49" s="176" t="s">
        <v>112</v>
      </c>
      <c r="D49" s="176" t="str">
        <f>'9'!E46</f>
        <v>03</v>
      </c>
      <c r="E49" s="176" t="str">
        <f>'9'!F46</f>
        <v>10</v>
      </c>
      <c r="F49" s="176" t="str">
        <f>'9'!G46</f>
        <v>0111000110</v>
      </c>
      <c r="G49" s="181" t="str">
        <f>'9'!H46</f>
        <v>244</v>
      </c>
      <c r="H49" s="181">
        <f>'9'!I46</f>
        <v>0</v>
      </c>
      <c r="I49" s="347">
        <f>'9'!J46</f>
        <v>35</v>
      </c>
    </row>
    <row r="50" spans="1:9" ht="15.75">
      <c r="A50" s="193">
        <v>38</v>
      </c>
      <c r="B50" s="180" t="str">
        <f>'9'!D47</f>
        <v>Закупка энергетических ресурсов</v>
      </c>
      <c r="C50" s="176" t="s">
        <v>112</v>
      </c>
      <c r="D50" s="176" t="str">
        <f>'9'!E47</f>
        <v>03</v>
      </c>
      <c r="E50" s="176" t="str">
        <f>'9'!F47</f>
        <v>10</v>
      </c>
      <c r="F50" s="176" t="str">
        <f>'9'!G47</f>
        <v>0111000110</v>
      </c>
      <c r="G50" s="181" t="str">
        <f>'9'!H47</f>
        <v>247</v>
      </c>
      <c r="H50" s="181">
        <f>'9'!I47</f>
        <v>25</v>
      </c>
      <c r="I50" s="347">
        <f>'9'!J47</f>
        <v>25</v>
      </c>
    </row>
    <row r="51" spans="1:9" ht="49.5" customHeight="1">
      <c r="A51" s="192">
        <v>39</v>
      </c>
      <c r="B51" s="180" t="str">
        <f>'9'!D48</f>
        <v>МП "Комплексное развитие территории муниципального образования "Сейкинское сельское поселение"</v>
      </c>
      <c r="C51" s="176" t="s">
        <v>112</v>
      </c>
      <c r="D51" s="176" t="str">
        <f>'9'!E48</f>
        <v>04</v>
      </c>
      <c r="E51" s="176" t="str">
        <f>'9'!F48</f>
        <v>09</v>
      </c>
      <c r="F51" s="176" t="str">
        <f>'9'!G48</f>
        <v>0000000000</v>
      </c>
      <c r="G51" s="181" t="str">
        <f>'9'!H48</f>
        <v>000</v>
      </c>
      <c r="H51" s="181">
        <f>'9'!I48</f>
        <v>0</v>
      </c>
      <c r="I51" s="403">
        <f>'9'!J48</f>
        <v>944.8</v>
      </c>
    </row>
    <row r="52" spans="1:9" ht="31.5">
      <c r="A52" s="192">
        <v>40</v>
      </c>
      <c r="B52" s="180" t="str">
        <f>'9'!D49</f>
        <v>Подпрограмма "Устойчивое развитие систем жизнеобеспечения"</v>
      </c>
      <c r="C52" s="176" t="s">
        <v>112</v>
      </c>
      <c r="D52" s="176" t="str">
        <f>'9'!E49</f>
        <v>04</v>
      </c>
      <c r="E52" s="176" t="str">
        <f>'9'!F49</f>
        <v>09</v>
      </c>
      <c r="F52" s="176" t="str">
        <f>'9'!G49</f>
        <v>0110000000</v>
      </c>
      <c r="G52" s="181" t="str">
        <f>'9'!H49</f>
        <v>000</v>
      </c>
      <c r="H52" s="181">
        <f>'9'!I49</f>
        <v>0</v>
      </c>
      <c r="I52" s="347">
        <f>'9'!J49</f>
        <v>944.8</v>
      </c>
    </row>
    <row r="53" spans="1:9" ht="31.5">
      <c r="A53" s="193">
        <v>41</v>
      </c>
      <c r="B53" s="180" t="str">
        <f>'9'!D50</f>
        <v>Основное мероприятие "Дорожное хозяйство (дорожные фонды)"</v>
      </c>
      <c r="C53" s="176" t="s">
        <v>112</v>
      </c>
      <c r="D53" s="176" t="str">
        <f>'9'!E50</f>
        <v>04</v>
      </c>
      <c r="E53" s="176" t="str">
        <f>'9'!F50</f>
        <v>09</v>
      </c>
      <c r="F53" s="176" t="str">
        <f>'9'!G50</f>
        <v>0112000200</v>
      </c>
      <c r="G53" s="181" t="str">
        <f>'9'!H50</f>
        <v>000</v>
      </c>
      <c r="H53" s="181">
        <f>'9'!I50</f>
        <v>0</v>
      </c>
      <c r="I53" s="347">
        <f>'9'!J50</f>
        <v>944.8</v>
      </c>
    </row>
    <row r="54" spans="1:9" ht="47.25">
      <c r="A54" s="192">
        <v>42</v>
      </c>
      <c r="B54" s="180" t="str">
        <f>'9'!D51</f>
        <v>Прочая закупка товаров, работ и услуг для обеспечения государственных (муниципальных) нужд</v>
      </c>
      <c r="C54" s="176" t="s">
        <v>112</v>
      </c>
      <c r="D54" s="176" t="str">
        <f>'9'!E51</f>
        <v>04</v>
      </c>
      <c r="E54" s="176" t="str">
        <f>'9'!F51</f>
        <v>09</v>
      </c>
      <c r="F54" s="176" t="str">
        <f>'9'!G51</f>
        <v>0112000210</v>
      </c>
      <c r="G54" s="181" t="str">
        <f>'9'!H51</f>
        <v>244</v>
      </c>
      <c r="H54" s="181">
        <f>'9'!I51</f>
        <v>0</v>
      </c>
      <c r="I54" s="347">
        <f>'9'!J51</f>
        <v>852.8</v>
      </c>
    </row>
    <row r="55" spans="1:9" ht="15.75">
      <c r="A55" s="192">
        <v>43</v>
      </c>
      <c r="B55" s="180" t="str">
        <f>'9'!D52</f>
        <v>Закупка энергетических ресурсов</v>
      </c>
      <c r="C55" s="176"/>
      <c r="D55" s="176" t="str">
        <f>'9'!E52</f>
        <v>04</v>
      </c>
      <c r="E55" s="176" t="str">
        <f>'9'!F52</f>
        <v>09</v>
      </c>
      <c r="F55" s="176" t="str">
        <f>'9'!G52</f>
        <v>0112000210</v>
      </c>
      <c r="G55" s="181" t="str">
        <f>'9'!H52</f>
        <v>247</v>
      </c>
      <c r="H55" s="181">
        <f>'9'!I52</f>
        <v>0</v>
      </c>
      <c r="I55" s="347">
        <f>'9'!J52</f>
        <v>92</v>
      </c>
    </row>
    <row r="56" spans="1:9" ht="50.25" customHeight="1">
      <c r="A56" s="193">
        <v>44</v>
      </c>
      <c r="B56" s="180" t="str">
        <f>'9'!D53</f>
        <v>МП "Комплексное развитие территории сельского поселения муниципального образования "Сейкинское сельское поселение" на 2019-2024 годы"</v>
      </c>
      <c r="C56" s="176" t="s">
        <v>112</v>
      </c>
      <c r="D56" s="176" t="str">
        <f>'9'!E53</f>
        <v>05</v>
      </c>
      <c r="E56" s="176" t="str">
        <f>'9'!F53</f>
        <v>03</v>
      </c>
      <c r="F56" s="176" t="str">
        <f>'9'!G53</f>
        <v>0000000000</v>
      </c>
      <c r="G56" s="181" t="str">
        <f>'9'!H53</f>
        <v>000</v>
      </c>
      <c r="H56" s="181">
        <f>'9'!I53</f>
        <v>0</v>
      </c>
      <c r="I56" s="403">
        <f>'9'!J53</f>
        <v>20</v>
      </c>
    </row>
    <row r="57" spans="1:9" ht="31.5">
      <c r="A57" s="192">
        <v>45</v>
      </c>
      <c r="B57" s="180" t="str">
        <f>'9'!D54</f>
        <v>Подпрограмма "Устойчивое развитие систем жизнеобеспечения"</v>
      </c>
      <c r="C57" s="176" t="s">
        <v>112</v>
      </c>
      <c r="D57" s="176" t="str">
        <f>'9'!E54</f>
        <v>05</v>
      </c>
      <c r="E57" s="176" t="str">
        <f>'9'!F54</f>
        <v>03</v>
      </c>
      <c r="F57" s="176" t="str">
        <f>'9'!G54</f>
        <v>0110000000</v>
      </c>
      <c r="G57" s="181" t="str">
        <f>'9'!H54</f>
        <v>000</v>
      </c>
      <c r="H57" s="181">
        <f>'9'!I54</f>
        <v>0</v>
      </c>
      <c r="I57" s="347">
        <f>'9'!J54</f>
        <v>20</v>
      </c>
    </row>
    <row r="58" spans="1:9" ht="31.5">
      <c r="A58" s="192">
        <v>46</v>
      </c>
      <c r="B58" s="180" t="str">
        <f>'9'!D55</f>
        <v>Основное мероприятие подпрограммы "Благоустройство"</v>
      </c>
      <c r="C58" s="176" t="s">
        <v>112</v>
      </c>
      <c r="D58" s="176" t="str">
        <f>'9'!E55</f>
        <v>05</v>
      </c>
      <c r="E58" s="176" t="str">
        <f>'9'!F55</f>
        <v>03</v>
      </c>
      <c r="F58" s="176" t="str">
        <f>'9'!G55</f>
        <v>0113000300</v>
      </c>
      <c r="G58" s="181" t="str">
        <f>'9'!H55</f>
        <v>000</v>
      </c>
      <c r="H58" s="181">
        <f>'9'!I55</f>
        <v>0</v>
      </c>
      <c r="I58" s="347">
        <f>'9'!J55</f>
        <v>20</v>
      </c>
    </row>
    <row r="59" spans="1:9" ht="47.25">
      <c r="A59" s="193">
        <v>47</v>
      </c>
      <c r="B59" s="180" t="str">
        <f>'9'!D56</f>
        <v>Прочая закупка товаров, работ и услуг для обеспечения государственных (муниципальных) нужд</v>
      </c>
      <c r="C59" s="176" t="s">
        <v>112</v>
      </c>
      <c r="D59" s="176" t="str">
        <f>'9'!E56</f>
        <v>05</v>
      </c>
      <c r="E59" s="176" t="str">
        <f>'9'!F56</f>
        <v>03</v>
      </c>
      <c r="F59" s="176" t="str">
        <f>'9'!G56</f>
        <v>0113000310</v>
      </c>
      <c r="G59" s="181" t="str">
        <f>'9'!H56</f>
        <v>244</v>
      </c>
      <c r="H59" s="181">
        <f>'9'!I56</f>
        <v>0</v>
      </c>
      <c r="I59" s="347">
        <f>'9'!J56</f>
        <v>20</v>
      </c>
    </row>
    <row r="60" spans="1:9" ht="47.25" customHeight="1">
      <c r="A60" s="193" t="s">
        <v>456</v>
      </c>
      <c r="B60" s="180" t="str">
        <f>'9'!D57</f>
        <v>МП "Комплексное развитие территории муниципального образования "Сейкинское сельское поселение" на 2020-2025 годы"</v>
      </c>
      <c r="C60" s="176" t="s">
        <v>112</v>
      </c>
      <c r="D60" s="176" t="str">
        <f>'9'!E57</f>
        <v>05</v>
      </c>
      <c r="E60" s="176" t="str">
        <f>'9'!F57</f>
        <v>03</v>
      </c>
      <c r="F60" s="176" t="str">
        <f>'9'!G57</f>
        <v>0000000000</v>
      </c>
      <c r="G60" s="181" t="str">
        <f>'9'!H57</f>
        <v>000</v>
      </c>
      <c r="H60" s="181">
        <v>0</v>
      </c>
      <c r="I60" s="403">
        <v>655.29999999999995</v>
      </c>
    </row>
    <row r="61" spans="1:9" ht="31.5">
      <c r="A61" s="193" t="s">
        <v>457</v>
      </c>
      <c r="B61" s="180" t="str">
        <f>'9'!D58</f>
        <v>Подпрограмма "Устойчивое развитие систем жизнеобеспечения"</v>
      </c>
      <c r="C61" s="176" t="s">
        <v>112</v>
      </c>
      <c r="D61" s="176" t="str">
        <f>'9'!E58</f>
        <v>05</v>
      </c>
      <c r="E61" s="176" t="str">
        <f>'9'!F58</f>
        <v>03</v>
      </c>
      <c r="F61" s="176" t="str">
        <f>'9'!G58</f>
        <v>0110000000</v>
      </c>
      <c r="G61" s="181" t="str">
        <f>'9'!H58</f>
        <v>000</v>
      </c>
      <c r="H61" s="181">
        <v>0</v>
      </c>
      <c r="I61" s="347">
        <v>655.29999999999995</v>
      </c>
    </row>
    <row r="62" spans="1:9" ht="54.75" customHeight="1">
      <c r="A62" s="193" t="s">
        <v>458</v>
      </c>
      <c r="B62" s="180" t="str">
        <f>'9'!D59</f>
        <v>Основное мероприятие "Благоустройство", мероприятие  "Благоустройство детской площадки в с. Сёйка по ул. Школьная, 58</v>
      </c>
      <c r="C62" s="176" t="s">
        <v>112</v>
      </c>
      <c r="D62" s="176" t="str">
        <f>'9'!E59</f>
        <v>05</v>
      </c>
      <c r="E62" s="176" t="str">
        <f>'9'!F59</f>
        <v>03</v>
      </c>
      <c r="F62" s="176" t="str">
        <f>'9'!G59</f>
        <v>0113001120</v>
      </c>
      <c r="G62" s="181" t="str">
        <f>'9'!H59</f>
        <v>000</v>
      </c>
      <c r="H62" s="181">
        <v>0</v>
      </c>
      <c r="I62" s="347">
        <v>655.29999999999995</v>
      </c>
    </row>
    <row r="63" spans="1:9" ht="47.25">
      <c r="A63" s="193" t="s">
        <v>459</v>
      </c>
      <c r="B63" s="180" t="str">
        <f>'9'!D60</f>
        <v>Прочая закупка товаров, работ и услуг для обеспечения государственных (муниципальных) нужд</v>
      </c>
      <c r="C63" s="176" t="s">
        <v>112</v>
      </c>
      <c r="D63" s="176" t="str">
        <f>'9'!E60</f>
        <v>05</v>
      </c>
      <c r="E63" s="176" t="str">
        <f>'9'!F60</f>
        <v>03</v>
      </c>
      <c r="F63" s="176" t="str">
        <f>'9'!G60</f>
        <v>0113001120</v>
      </c>
      <c r="G63" s="181" t="str">
        <f>'9'!H60</f>
        <v>244</v>
      </c>
      <c r="H63" s="181">
        <v>0</v>
      </c>
      <c r="I63" s="347">
        <v>655.29999999999995</v>
      </c>
    </row>
    <row r="64" spans="1:9" ht="63">
      <c r="A64" s="192" t="s">
        <v>460</v>
      </c>
      <c r="B64" s="180" t="str">
        <f>'9'!D61</f>
        <v>МП "Формирование современной городской среды на территории  муниципального образования "Сейкинское сельское поселение" на 2019-2023 годы"</v>
      </c>
      <c r="C64" s="176" t="s">
        <v>112</v>
      </c>
      <c r="D64" s="176" t="str">
        <f>'9'!E61</f>
        <v>05</v>
      </c>
      <c r="E64" s="176" t="str">
        <f>'9'!F61</f>
        <v>03</v>
      </c>
      <c r="F64" s="176" t="str">
        <f>'9'!G61</f>
        <v>0000000000</v>
      </c>
      <c r="G64" s="181" t="str">
        <f>'9'!H61</f>
        <v>000</v>
      </c>
      <c r="H64" s="181">
        <f>'9'!I61</f>
        <v>0</v>
      </c>
      <c r="I64" s="403">
        <f>'9'!J61</f>
        <v>2045.5</v>
      </c>
    </row>
    <row r="65" spans="1:9" ht="15.75">
      <c r="A65" s="192" t="s">
        <v>461</v>
      </c>
      <c r="B65" s="180" t="str">
        <f>'9'!D62</f>
        <v>Основное мероприятие "Благоустройство"</v>
      </c>
      <c r="C65" s="176" t="s">
        <v>112</v>
      </c>
      <c r="D65" s="176" t="str">
        <f>'9'!E62</f>
        <v>05</v>
      </c>
      <c r="E65" s="176" t="str">
        <f>'9'!F62</f>
        <v>03</v>
      </c>
      <c r="F65" s="176" t="str">
        <f>'9'!G62</f>
        <v>011F000000</v>
      </c>
      <c r="G65" s="181" t="str">
        <f>'9'!H62</f>
        <v>000</v>
      </c>
      <c r="H65" s="181">
        <f>'9'!I62</f>
        <v>0</v>
      </c>
      <c r="I65" s="347">
        <f>'9'!J62</f>
        <v>2045.5</v>
      </c>
    </row>
    <row r="66" spans="1:9" ht="31.5">
      <c r="A66" s="192" t="s">
        <v>462</v>
      </c>
      <c r="B66" s="180" t="s">
        <v>444</v>
      </c>
      <c r="C66" s="176" t="s">
        <v>112</v>
      </c>
      <c r="D66" s="176" t="str">
        <f>'9'!E63</f>
        <v>05</v>
      </c>
      <c r="E66" s="176" t="str">
        <f>'9'!F63</f>
        <v>03</v>
      </c>
      <c r="F66" s="176" t="str">
        <f>'9'!G63</f>
        <v>011F255550</v>
      </c>
      <c r="G66" s="181" t="str">
        <f>'9'!H63</f>
        <v>000</v>
      </c>
      <c r="H66" s="181">
        <f>'9'!I63</f>
        <v>0</v>
      </c>
      <c r="I66" s="347">
        <f>'9'!J63</f>
        <v>2045.5</v>
      </c>
    </row>
    <row r="67" spans="1:9" ht="47.25">
      <c r="A67" s="193" t="s">
        <v>463</v>
      </c>
      <c r="B67" s="180" t="str">
        <f>'9'!D64</f>
        <v>Прочая закупка товаров, работ и услуг для обеспечения государственных (муниципальных) нужд</v>
      </c>
      <c r="C67" s="176" t="s">
        <v>112</v>
      </c>
      <c r="D67" s="176" t="str">
        <f>'9'!E64</f>
        <v>05</v>
      </c>
      <c r="E67" s="176" t="str">
        <f>'9'!F64</f>
        <v>03</v>
      </c>
      <c r="F67" s="176" t="str">
        <f>'9'!G64</f>
        <v>011F255550</v>
      </c>
      <c r="G67" s="181" t="str">
        <f>'9'!H64</f>
        <v>244</v>
      </c>
      <c r="H67" s="181">
        <f>'9'!I64</f>
        <v>0</v>
      </c>
      <c r="I67" s="347">
        <f>'9'!J64</f>
        <v>2045.5</v>
      </c>
    </row>
    <row r="68" spans="1:9" ht="47.25">
      <c r="A68" s="192" t="s">
        <v>464</v>
      </c>
      <c r="B68" s="180" t="str">
        <f>'9'!D65</f>
        <v>МП "Комплексное развитие территории муниципального образования "Сейкинское сельское поселение"</v>
      </c>
      <c r="C68" s="176" t="s">
        <v>112</v>
      </c>
      <c r="D68" s="176" t="str">
        <f>'9'!E65</f>
        <v>08</v>
      </c>
      <c r="E68" s="176" t="str">
        <f>'9'!F65</f>
        <v>00</v>
      </c>
      <c r="F68" s="176" t="str">
        <f>'9'!G65</f>
        <v>0000000000</v>
      </c>
      <c r="G68" s="181" t="str">
        <f>'9'!H65</f>
        <v>000</v>
      </c>
      <c r="H68" s="181">
        <f>'9'!I65</f>
        <v>0</v>
      </c>
      <c r="I68" s="403">
        <f>'9'!J65</f>
        <v>15</v>
      </c>
    </row>
    <row r="69" spans="1:9" ht="32.25" customHeight="1">
      <c r="A69" s="192" t="s">
        <v>465</v>
      </c>
      <c r="B69" s="180" t="str">
        <f>'9'!D66</f>
        <v>Подпрограмма "Развитие социально-культурной сферы"</v>
      </c>
      <c r="C69" s="176" t="s">
        <v>112</v>
      </c>
      <c r="D69" s="176" t="str">
        <f>'9'!E66</f>
        <v>08</v>
      </c>
      <c r="E69" s="176" t="str">
        <f>'9'!F66</f>
        <v>01</v>
      </c>
      <c r="F69" s="176" t="str">
        <f>'9'!G66</f>
        <v>0120000000</v>
      </c>
      <c r="G69" s="181" t="str">
        <f>'9'!H66</f>
        <v>000</v>
      </c>
      <c r="H69" s="181">
        <f>'9'!I66</f>
        <v>0</v>
      </c>
      <c r="I69" s="347">
        <f>'9'!J66</f>
        <v>15</v>
      </c>
    </row>
    <row r="70" spans="1:9" ht="15.75">
      <c r="A70" s="193" t="s">
        <v>466</v>
      </c>
      <c r="B70" s="180" t="str">
        <f>'9'!D67</f>
        <v>Основное мероприятие "Культура"</v>
      </c>
      <c r="C70" s="176" t="s">
        <v>112</v>
      </c>
      <c r="D70" s="176" t="str">
        <f>'9'!E67</f>
        <v>08</v>
      </c>
      <c r="E70" s="176" t="str">
        <f>'9'!F67</f>
        <v>01</v>
      </c>
      <c r="F70" s="176" t="str">
        <f>'9'!G67</f>
        <v>0121000100</v>
      </c>
      <c r="G70" s="181" t="str">
        <f>'9'!H67</f>
        <v>000</v>
      </c>
      <c r="H70" s="181">
        <f>'9'!I67</f>
        <v>0</v>
      </c>
      <c r="I70" s="347">
        <f>'9'!J67</f>
        <v>15</v>
      </c>
    </row>
    <row r="71" spans="1:9" ht="47.25">
      <c r="A71" s="192" t="s">
        <v>467</v>
      </c>
      <c r="B71" s="180" t="str">
        <f>'9'!D68</f>
        <v>Прочая закупка товаров, работ и услуг для обеспечения государственных (муниципальных) нужд</v>
      </c>
      <c r="C71" s="176" t="s">
        <v>112</v>
      </c>
      <c r="D71" s="176" t="str">
        <f>'9'!E68</f>
        <v>08</v>
      </c>
      <c r="E71" s="176" t="str">
        <f>'9'!F68</f>
        <v>01</v>
      </c>
      <c r="F71" s="176" t="str">
        <f>'9'!G68</f>
        <v>0121000110</v>
      </c>
      <c r="G71" s="181" t="str">
        <f>'9'!H68</f>
        <v>244</v>
      </c>
      <c r="H71" s="181">
        <f>'9'!I68</f>
        <v>0</v>
      </c>
      <c r="I71" s="347">
        <f>'9'!J68</f>
        <v>15</v>
      </c>
    </row>
    <row r="72" spans="1:9" ht="47.25">
      <c r="A72" s="192" t="s">
        <v>468</v>
      </c>
      <c r="B72" s="180" t="str">
        <f>'9'!D69</f>
        <v>МП "Комплексное развитие территории муниципального образования "Сейкинское сельское поселение"</v>
      </c>
      <c r="C72" s="176" t="s">
        <v>112</v>
      </c>
      <c r="D72" s="176" t="str">
        <f>'9'!E69</f>
        <v>10</v>
      </c>
      <c r="E72" s="176" t="str">
        <f>'9'!F69</f>
        <v>01</v>
      </c>
      <c r="F72" s="176" t="str">
        <f>'9'!G69</f>
        <v>0000000000</v>
      </c>
      <c r="G72" s="181" t="str">
        <f>'9'!H69</f>
        <v>000</v>
      </c>
      <c r="H72" s="181">
        <f>'9'!I69</f>
        <v>0</v>
      </c>
      <c r="I72" s="403">
        <f>'9'!J69</f>
        <v>72</v>
      </c>
    </row>
    <row r="73" spans="1:9" ht="31.5">
      <c r="A73" s="193" t="s">
        <v>469</v>
      </c>
      <c r="B73" s="180" t="str">
        <f>'9'!D70</f>
        <v>Подпрограмма "Развитие социально-культурной сферы"</v>
      </c>
      <c r="C73" s="176" t="s">
        <v>112</v>
      </c>
      <c r="D73" s="176" t="str">
        <f>'9'!E70</f>
        <v>10</v>
      </c>
      <c r="E73" s="176" t="str">
        <f>'9'!F70</f>
        <v>01</v>
      </c>
      <c r="F73" s="176" t="str">
        <f>'9'!G70</f>
        <v>0120000000</v>
      </c>
      <c r="G73" s="181" t="str">
        <f>'9'!H70</f>
        <v>000</v>
      </c>
      <c r="H73" s="181">
        <f>'9'!I70</f>
        <v>0</v>
      </c>
      <c r="I73" s="347">
        <f>'9'!J70</f>
        <v>72</v>
      </c>
    </row>
    <row r="74" spans="1:9" ht="24" customHeight="1">
      <c r="A74" s="192" t="s">
        <v>470</v>
      </c>
      <c r="B74" s="180" t="str">
        <f>'9'!D71</f>
        <v>Основное мероприятие "Социальная политика "</v>
      </c>
      <c r="C74" s="176" t="s">
        <v>112</v>
      </c>
      <c r="D74" s="176" t="str">
        <f>'9'!E71</f>
        <v>10</v>
      </c>
      <c r="E74" s="176" t="str">
        <f>'9'!F71</f>
        <v>01</v>
      </c>
      <c r="F74" s="176" t="str">
        <f>'9'!G71</f>
        <v>0122000200</v>
      </c>
      <c r="G74" s="181" t="str">
        <f>'9'!H71</f>
        <v>000</v>
      </c>
      <c r="H74" s="181">
        <f>'9'!I71</f>
        <v>0</v>
      </c>
      <c r="I74" s="347">
        <f>'9'!J71</f>
        <v>72</v>
      </c>
    </row>
    <row r="75" spans="1:9" ht="47.25">
      <c r="A75" s="192" t="s">
        <v>471</v>
      </c>
      <c r="B75" s="180" t="str">
        <f>'9'!D72</f>
        <v>Пособия, компенсация, меры социальной поддержки по публичным нормативным обязательствам</v>
      </c>
      <c r="C75" s="176" t="s">
        <v>112</v>
      </c>
      <c r="D75" s="176" t="str">
        <f>'9'!E72</f>
        <v>10</v>
      </c>
      <c r="E75" s="176" t="str">
        <f>'9'!F72</f>
        <v>01</v>
      </c>
      <c r="F75" s="176" t="str">
        <f>'9'!G72</f>
        <v>0122000210</v>
      </c>
      <c r="G75" s="181" t="str">
        <f>'9'!H72</f>
        <v>312</v>
      </c>
      <c r="H75" s="181">
        <f>'9'!I72</f>
        <v>0</v>
      </c>
      <c r="I75" s="347">
        <f>'9'!J72</f>
        <v>72</v>
      </c>
    </row>
    <row r="76" spans="1:9" ht="47.25">
      <c r="A76" s="193" t="s">
        <v>472</v>
      </c>
      <c r="B76" s="180" t="str">
        <f>'9'!D73</f>
        <v>МП "Комплексное развитие территории муниципального образования "Сейкинское сельское поселение"</v>
      </c>
      <c r="C76" s="176" t="s">
        <v>112</v>
      </c>
      <c r="D76" s="176" t="str">
        <f>'9'!E73</f>
        <v>11</v>
      </c>
      <c r="E76" s="176" t="str">
        <f>'9'!F73</f>
        <v>05</v>
      </c>
      <c r="F76" s="176" t="str">
        <f>'9'!G73</f>
        <v>0000000000</v>
      </c>
      <c r="G76" s="181" t="str">
        <f>'9'!H73</f>
        <v>000</v>
      </c>
      <c r="H76" s="181">
        <f>'9'!I73</f>
        <v>0</v>
      </c>
      <c r="I76" s="403">
        <f>'9'!J73</f>
        <v>122</v>
      </c>
    </row>
    <row r="77" spans="1:9" ht="31.5">
      <c r="A77" s="192" t="s">
        <v>473</v>
      </c>
      <c r="B77" s="180" t="str">
        <f>'9'!D74</f>
        <v>Подпрограмма "Развитие социально-культурной сферы"</v>
      </c>
      <c r="C77" s="176" t="s">
        <v>112</v>
      </c>
      <c r="D77" s="176" t="str">
        <f>'9'!E74</f>
        <v>11</v>
      </c>
      <c r="E77" s="176" t="str">
        <f>'9'!F74</f>
        <v>05</v>
      </c>
      <c r="F77" s="176" t="str">
        <f>'9'!G74</f>
        <v>01200000000</v>
      </c>
      <c r="G77" s="181" t="str">
        <f>'9'!H74</f>
        <v>000</v>
      </c>
      <c r="H77" s="181">
        <f>'9'!I74</f>
        <v>0</v>
      </c>
      <c r="I77" s="347">
        <f>'9'!J74</f>
        <v>122</v>
      </c>
    </row>
    <row r="78" spans="1:9" ht="18.75" customHeight="1">
      <c r="A78" s="192" t="s">
        <v>474</v>
      </c>
      <c r="B78" s="180" t="str">
        <f>'9'!D75</f>
        <v>Основное мероприятие "Физическая культура "</v>
      </c>
      <c r="C78" s="176" t="s">
        <v>112</v>
      </c>
      <c r="D78" s="176" t="str">
        <f>'9'!E75</f>
        <v>11</v>
      </c>
      <c r="E78" s="176" t="str">
        <f>'9'!F75</f>
        <v>05</v>
      </c>
      <c r="F78" s="176" t="str">
        <f>'9'!G75</f>
        <v>0123000300</v>
      </c>
      <c r="G78" s="181" t="str">
        <f>'9'!H75</f>
        <v>000</v>
      </c>
      <c r="H78" s="181">
        <f>'9'!I75</f>
        <v>0</v>
      </c>
      <c r="I78" s="347">
        <f>'9'!J75</f>
        <v>122</v>
      </c>
    </row>
    <row r="79" spans="1:9" ht="47.25">
      <c r="A79" s="192" t="s">
        <v>475</v>
      </c>
      <c r="B79" s="180" t="str">
        <f>'9'!D76</f>
        <v>Прочая закупка товаров, работ и услуг для обеспечения государственных (муниципальных) нужд</v>
      </c>
      <c r="C79" s="176" t="s">
        <v>112</v>
      </c>
      <c r="D79" s="176" t="str">
        <f>'9'!E76</f>
        <v>11</v>
      </c>
      <c r="E79" s="176" t="str">
        <f>'9'!F76</f>
        <v>05</v>
      </c>
      <c r="F79" s="176" t="str">
        <f>'9'!G76</f>
        <v>0123000330</v>
      </c>
      <c r="G79" s="181" t="str">
        <f>'9'!H76</f>
        <v>244</v>
      </c>
      <c r="H79" s="181">
        <f>'9'!I76</f>
        <v>0</v>
      </c>
      <c r="I79" s="347">
        <f>'9'!J76</f>
        <v>2</v>
      </c>
    </row>
    <row r="80" spans="1:9" ht="15.75">
      <c r="A80" s="192" t="s">
        <v>476</v>
      </c>
      <c r="B80" s="180" t="str">
        <f>'9'!D77</f>
        <v>Закупка энергетических ресурсов</v>
      </c>
      <c r="C80" s="176" t="s">
        <v>112</v>
      </c>
      <c r="D80" s="176" t="str">
        <f>'9'!E77</f>
        <v>11</v>
      </c>
      <c r="E80" s="176" t="str">
        <f>'9'!F77</f>
        <v>05</v>
      </c>
      <c r="F80" s="176" t="str">
        <f>'9'!G77</f>
        <v>0123000330</v>
      </c>
      <c r="G80" s="181" t="str">
        <f>'9'!H77</f>
        <v>247</v>
      </c>
      <c r="H80" s="181">
        <f>'9'!I77</f>
        <v>0</v>
      </c>
      <c r="I80" s="347">
        <f>'9'!J77</f>
        <v>110</v>
      </c>
    </row>
    <row r="81" spans="1:9" ht="31.5">
      <c r="A81" s="193" t="s">
        <v>477</v>
      </c>
      <c r="B81" s="180" t="str">
        <f>'9'!D78</f>
        <v>Уплата налога на имущество организаций и земельного налога</v>
      </c>
      <c r="C81" s="176" t="s">
        <v>112</v>
      </c>
      <c r="D81" s="176" t="str">
        <f>'9'!E78</f>
        <v>11</v>
      </c>
      <c r="E81" s="176" t="str">
        <f>'9'!F78</f>
        <v>05</v>
      </c>
      <c r="F81" s="176" t="str">
        <f>'9'!G78</f>
        <v>0123000340</v>
      </c>
      <c r="G81" s="181" t="str">
        <f>'9'!H78</f>
        <v>851</v>
      </c>
      <c r="H81" s="181">
        <f>'9'!I78</f>
        <v>0</v>
      </c>
      <c r="I81" s="347">
        <f>'9'!J78</f>
        <v>10</v>
      </c>
    </row>
    <row r="82" spans="1:9" ht="15.75">
      <c r="B82" s="183" t="s">
        <v>10</v>
      </c>
      <c r="C82" s="184"/>
      <c r="D82" s="184"/>
      <c r="E82" s="184"/>
      <c r="F82" s="184"/>
      <c r="G82" s="184"/>
      <c r="H82" s="181">
        <v>328.2</v>
      </c>
      <c r="I82" s="181">
        <v>6431.4</v>
      </c>
    </row>
  </sheetData>
  <mergeCells count="3">
    <mergeCell ref="C1:I4"/>
    <mergeCell ref="A6:I6"/>
    <mergeCell ref="G7:I7"/>
  </mergeCells>
  <pageMargins left="0.98425196850393704" right="0" top="0.55118110236220474" bottom="0.39370078740157483" header="0.31496062992125984" footer="0.39370078740157483"/>
  <pageSetup paperSize="9" scale="64" orientation="portrait" r:id="rId1"/>
  <rowBreaks count="1" manualBreakCount="1">
    <brk id="44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72"/>
  <sheetViews>
    <sheetView view="pageBreakPreview" topLeftCell="A65" zoomScaleSheetLayoutView="100" workbookViewId="0">
      <selection activeCell="A71" sqref="A71"/>
    </sheetView>
  </sheetViews>
  <sheetFormatPr defaultRowHeight="12.75"/>
  <cols>
    <col min="1" max="1" width="7.140625" style="33" customWidth="1"/>
    <col min="2" max="2" width="50.85546875" style="34" customWidth="1"/>
    <col min="3" max="3" width="17.140625" style="35" customWidth="1"/>
    <col min="4" max="5" width="11.7109375" style="35" customWidth="1"/>
    <col min="6" max="6" width="16.42578125" style="35" customWidth="1"/>
    <col min="7" max="7" width="11.7109375" style="35" customWidth="1"/>
    <col min="8" max="8" width="13.28515625" style="35" customWidth="1"/>
    <col min="9" max="9" width="14.28515625" style="35" customWidth="1"/>
    <col min="10" max="10" width="12.28515625" style="36" customWidth="1"/>
    <col min="11" max="256" width="9.140625" style="36"/>
    <col min="257" max="257" width="3.5703125" style="36" customWidth="1"/>
    <col min="258" max="258" width="40.85546875" style="36" customWidth="1"/>
    <col min="259" max="259" width="5.140625" style="36" customWidth="1"/>
    <col min="260" max="261" width="4.28515625" style="36" customWidth="1"/>
    <col min="262" max="262" width="8.5703125" style="36" customWidth="1"/>
    <col min="263" max="263" width="6.7109375" style="36" customWidth="1"/>
    <col min="264" max="264" width="11.28515625" style="36" customWidth="1"/>
    <col min="265" max="265" width="12.28515625" style="36" customWidth="1"/>
    <col min="266" max="512" width="9.140625" style="36"/>
    <col min="513" max="513" width="3.5703125" style="36" customWidth="1"/>
    <col min="514" max="514" width="40.85546875" style="36" customWidth="1"/>
    <col min="515" max="515" width="5.140625" style="36" customWidth="1"/>
    <col min="516" max="517" width="4.28515625" style="36" customWidth="1"/>
    <col min="518" max="518" width="8.5703125" style="36" customWidth="1"/>
    <col min="519" max="519" width="6.7109375" style="36" customWidth="1"/>
    <col min="520" max="520" width="11.28515625" style="36" customWidth="1"/>
    <col min="521" max="521" width="12.28515625" style="36" customWidth="1"/>
    <col min="522" max="768" width="9.140625" style="36"/>
    <col min="769" max="769" width="3.5703125" style="36" customWidth="1"/>
    <col min="770" max="770" width="40.85546875" style="36" customWidth="1"/>
    <col min="771" max="771" width="5.140625" style="36" customWidth="1"/>
    <col min="772" max="773" width="4.28515625" style="36" customWidth="1"/>
    <col min="774" max="774" width="8.5703125" style="36" customWidth="1"/>
    <col min="775" max="775" width="6.7109375" style="36" customWidth="1"/>
    <col min="776" max="776" width="11.28515625" style="36" customWidth="1"/>
    <col min="777" max="777" width="12.28515625" style="36" customWidth="1"/>
    <col min="778" max="1024" width="9.140625" style="36"/>
    <col min="1025" max="1025" width="3.5703125" style="36" customWidth="1"/>
    <col min="1026" max="1026" width="40.85546875" style="36" customWidth="1"/>
    <col min="1027" max="1027" width="5.140625" style="36" customWidth="1"/>
    <col min="1028" max="1029" width="4.28515625" style="36" customWidth="1"/>
    <col min="1030" max="1030" width="8.5703125" style="36" customWidth="1"/>
    <col min="1031" max="1031" width="6.7109375" style="36" customWidth="1"/>
    <col min="1032" max="1032" width="11.28515625" style="36" customWidth="1"/>
    <col min="1033" max="1033" width="12.28515625" style="36" customWidth="1"/>
    <col min="1034" max="1280" width="9.140625" style="36"/>
    <col min="1281" max="1281" width="3.5703125" style="36" customWidth="1"/>
    <col min="1282" max="1282" width="40.85546875" style="36" customWidth="1"/>
    <col min="1283" max="1283" width="5.140625" style="36" customWidth="1"/>
    <col min="1284" max="1285" width="4.28515625" style="36" customWidth="1"/>
    <col min="1286" max="1286" width="8.5703125" style="36" customWidth="1"/>
    <col min="1287" max="1287" width="6.7109375" style="36" customWidth="1"/>
    <col min="1288" max="1288" width="11.28515625" style="36" customWidth="1"/>
    <col min="1289" max="1289" width="12.28515625" style="36" customWidth="1"/>
    <col min="1290" max="1536" width="9.140625" style="36"/>
    <col min="1537" max="1537" width="3.5703125" style="36" customWidth="1"/>
    <col min="1538" max="1538" width="40.85546875" style="36" customWidth="1"/>
    <col min="1539" max="1539" width="5.140625" style="36" customWidth="1"/>
    <col min="1540" max="1541" width="4.28515625" style="36" customWidth="1"/>
    <col min="1542" max="1542" width="8.5703125" style="36" customWidth="1"/>
    <col min="1543" max="1543" width="6.7109375" style="36" customWidth="1"/>
    <col min="1544" max="1544" width="11.28515625" style="36" customWidth="1"/>
    <col min="1545" max="1545" width="12.28515625" style="36" customWidth="1"/>
    <col min="1546" max="1792" width="9.140625" style="36"/>
    <col min="1793" max="1793" width="3.5703125" style="36" customWidth="1"/>
    <col min="1794" max="1794" width="40.85546875" style="36" customWidth="1"/>
    <col min="1795" max="1795" width="5.140625" style="36" customWidth="1"/>
    <col min="1796" max="1797" width="4.28515625" style="36" customWidth="1"/>
    <col min="1798" max="1798" width="8.5703125" style="36" customWidth="1"/>
    <col min="1799" max="1799" width="6.7109375" style="36" customWidth="1"/>
    <col min="1800" max="1800" width="11.28515625" style="36" customWidth="1"/>
    <col min="1801" max="1801" width="12.28515625" style="36" customWidth="1"/>
    <col min="1802" max="2048" width="9.140625" style="36"/>
    <col min="2049" max="2049" width="3.5703125" style="36" customWidth="1"/>
    <col min="2050" max="2050" width="40.85546875" style="36" customWidth="1"/>
    <col min="2051" max="2051" width="5.140625" style="36" customWidth="1"/>
    <col min="2052" max="2053" width="4.28515625" style="36" customWidth="1"/>
    <col min="2054" max="2054" width="8.5703125" style="36" customWidth="1"/>
    <col min="2055" max="2055" width="6.7109375" style="36" customWidth="1"/>
    <col min="2056" max="2056" width="11.28515625" style="36" customWidth="1"/>
    <col min="2057" max="2057" width="12.28515625" style="36" customWidth="1"/>
    <col min="2058" max="2304" width="9.140625" style="36"/>
    <col min="2305" max="2305" width="3.5703125" style="36" customWidth="1"/>
    <col min="2306" max="2306" width="40.85546875" style="36" customWidth="1"/>
    <col min="2307" max="2307" width="5.140625" style="36" customWidth="1"/>
    <col min="2308" max="2309" width="4.28515625" style="36" customWidth="1"/>
    <col min="2310" max="2310" width="8.5703125" style="36" customWidth="1"/>
    <col min="2311" max="2311" width="6.7109375" style="36" customWidth="1"/>
    <col min="2312" max="2312" width="11.28515625" style="36" customWidth="1"/>
    <col min="2313" max="2313" width="12.28515625" style="36" customWidth="1"/>
    <col min="2314" max="2560" width="9.140625" style="36"/>
    <col min="2561" max="2561" width="3.5703125" style="36" customWidth="1"/>
    <col min="2562" max="2562" width="40.85546875" style="36" customWidth="1"/>
    <col min="2563" max="2563" width="5.140625" style="36" customWidth="1"/>
    <col min="2564" max="2565" width="4.28515625" style="36" customWidth="1"/>
    <col min="2566" max="2566" width="8.5703125" style="36" customWidth="1"/>
    <col min="2567" max="2567" width="6.7109375" style="36" customWidth="1"/>
    <col min="2568" max="2568" width="11.28515625" style="36" customWidth="1"/>
    <col min="2569" max="2569" width="12.28515625" style="36" customWidth="1"/>
    <col min="2570" max="2816" width="9.140625" style="36"/>
    <col min="2817" max="2817" width="3.5703125" style="36" customWidth="1"/>
    <col min="2818" max="2818" width="40.85546875" style="36" customWidth="1"/>
    <col min="2819" max="2819" width="5.140625" style="36" customWidth="1"/>
    <col min="2820" max="2821" width="4.28515625" style="36" customWidth="1"/>
    <col min="2822" max="2822" width="8.5703125" style="36" customWidth="1"/>
    <col min="2823" max="2823" width="6.7109375" style="36" customWidth="1"/>
    <col min="2824" max="2824" width="11.28515625" style="36" customWidth="1"/>
    <col min="2825" max="2825" width="12.28515625" style="36" customWidth="1"/>
    <col min="2826" max="3072" width="9.140625" style="36"/>
    <col min="3073" max="3073" width="3.5703125" style="36" customWidth="1"/>
    <col min="3074" max="3074" width="40.85546875" style="36" customWidth="1"/>
    <col min="3075" max="3075" width="5.140625" style="36" customWidth="1"/>
    <col min="3076" max="3077" width="4.28515625" style="36" customWidth="1"/>
    <col min="3078" max="3078" width="8.5703125" style="36" customWidth="1"/>
    <col min="3079" max="3079" width="6.7109375" style="36" customWidth="1"/>
    <col min="3080" max="3080" width="11.28515625" style="36" customWidth="1"/>
    <col min="3081" max="3081" width="12.28515625" style="36" customWidth="1"/>
    <col min="3082" max="3328" width="9.140625" style="36"/>
    <col min="3329" max="3329" width="3.5703125" style="36" customWidth="1"/>
    <col min="3330" max="3330" width="40.85546875" style="36" customWidth="1"/>
    <col min="3331" max="3331" width="5.140625" style="36" customWidth="1"/>
    <col min="3332" max="3333" width="4.28515625" style="36" customWidth="1"/>
    <col min="3334" max="3334" width="8.5703125" style="36" customWidth="1"/>
    <col min="3335" max="3335" width="6.7109375" style="36" customWidth="1"/>
    <col min="3336" max="3336" width="11.28515625" style="36" customWidth="1"/>
    <col min="3337" max="3337" width="12.28515625" style="36" customWidth="1"/>
    <col min="3338" max="3584" width="9.140625" style="36"/>
    <col min="3585" max="3585" width="3.5703125" style="36" customWidth="1"/>
    <col min="3586" max="3586" width="40.85546875" style="36" customWidth="1"/>
    <col min="3587" max="3587" width="5.140625" style="36" customWidth="1"/>
    <col min="3588" max="3589" width="4.28515625" style="36" customWidth="1"/>
    <col min="3590" max="3590" width="8.5703125" style="36" customWidth="1"/>
    <col min="3591" max="3591" width="6.7109375" style="36" customWidth="1"/>
    <col min="3592" max="3592" width="11.28515625" style="36" customWidth="1"/>
    <col min="3593" max="3593" width="12.28515625" style="36" customWidth="1"/>
    <col min="3594" max="3840" width="9.140625" style="36"/>
    <col min="3841" max="3841" width="3.5703125" style="36" customWidth="1"/>
    <col min="3842" max="3842" width="40.85546875" style="36" customWidth="1"/>
    <col min="3843" max="3843" width="5.140625" style="36" customWidth="1"/>
    <col min="3844" max="3845" width="4.28515625" style="36" customWidth="1"/>
    <col min="3846" max="3846" width="8.5703125" style="36" customWidth="1"/>
    <col min="3847" max="3847" width="6.7109375" style="36" customWidth="1"/>
    <col min="3848" max="3848" width="11.28515625" style="36" customWidth="1"/>
    <col min="3849" max="3849" width="12.28515625" style="36" customWidth="1"/>
    <col min="3850" max="4096" width="9.140625" style="36"/>
    <col min="4097" max="4097" width="3.5703125" style="36" customWidth="1"/>
    <col min="4098" max="4098" width="40.85546875" style="36" customWidth="1"/>
    <col min="4099" max="4099" width="5.140625" style="36" customWidth="1"/>
    <col min="4100" max="4101" width="4.28515625" style="36" customWidth="1"/>
    <col min="4102" max="4102" width="8.5703125" style="36" customWidth="1"/>
    <col min="4103" max="4103" width="6.7109375" style="36" customWidth="1"/>
    <col min="4104" max="4104" width="11.28515625" style="36" customWidth="1"/>
    <col min="4105" max="4105" width="12.28515625" style="36" customWidth="1"/>
    <col min="4106" max="4352" width="9.140625" style="36"/>
    <col min="4353" max="4353" width="3.5703125" style="36" customWidth="1"/>
    <col min="4354" max="4354" width="40.85546875" style="36" customWidth="1"/>
    <col min="4355" max="4355" width="5.140625" style="36" customWidth="1"/>
    <col min="4356" max="4357" width="4.28515625" style="36" customWidth="1"/>
    <col min="4358" max="4358" width="8.5703125" style="36" customWidth="1"/>
    <col min="4359" max="4359" width="6.7109375" style="36" customWidth="1"/>
    <col min="4360" max="4360" width="11.28515625" style="36" customWidth="1"/>
    <col min="4361" max="4361" width="12.28515625" style="36" customWidth="1"/>
    <col min="4362" max="4608" width="9.140625" style="36"/>
    <col min="4609" max="4609" width="3.5703125" style="36" customWidth="1"/>
    <col min="4610" max="4610" width="40.85546875" style="36" customWidth="1"/>
    <col min="4611" max="4611" width="5.140625" style="36" customWidth="1"/>
    <col min="4612" max="4613" width="4.28515625" style="36" customWidth="1"/>
    <col min="4614" max="4614" width="8.5703125" style="36" customWidth="1"/>
    <col min="4615" max="4615" width="6.7109375" style="36" customWidth="1"/>
    <col min="4616" max="4616" width="11.28515625" style="36" customWidth="1"/>
    <col min="4617" max="4617" width="12.28515625" style="36" customWidth="1"/>
    <col min="4618" max="4864" width="9.140625" style="36"/>
    <col min="4865" max="4865" width="3.5703125" style="36" customWidth="1"/>
    <col min="4866" max="4866" width="40.85546875" style="36" customWidth="1"/>
    <col min="4867" max="4867" width="5.140625" style="36" customWidth="1"/>
    <col min="4868" max="4869" width="4.28515625" style="36" customWidth="1"/>
    <col min="4870" max="4870" width="8.5703125" style="36" customWidth="1"/>
    <col min="4871" max="4871" width="6.7109375" style="36" customWidth="1"/>
    <col min="4872" max="4872" width="11.28515625" style="36" customWidth="1"/>
    <col min="4873" max="4873" width="12.28515625" style="36" customWidth="1"/>
    <col min="4874" max="5120" width="9.140625" style="36"/>
    <col min="5121" max="5121" width="3.5703125" style="36" customWidth="1"/>
    <col min="5122" max="5122" width="40.85546875" style="36" customWidth="1"/>
    <col min="5123" max="5123" width="5.140625" style="36" customWidth="1"/>
    <col min="5124" max="5125" width="4.28515625" style="36" customWidth="1"/>
    <col min="5126" max="5126" width="8.5703125" style="36" customWidth="1"/>
    <col min="5127" max="5127" width="6.7109375" style="36" customWidth="1"/>
    <col min="5128" max="5128" width="11.28515625" style="36" customWidth="1"/>
    <col min="5129" max="5129" width="12.28515625" style="36" customWidth="1"/>
    <col min="5130" max="5376" width="9.140625" style="36"/>
    <col min="5377" max="5377" width="3.5703125" style="36" customWidth="1"/>
    <col min="5378" max="5378" width="40.85546875" style="36" customWidth="1"/>
    <col min="5379" max="5379" width="5.140625" style="36" customWidth="1"/>
    <col min="5380" max="5381" width="4.28515625" style="36" customWidth="1"/>
    <col min="5382" max="5382" width="8.5703125" style="36" customWidth="1"/>
    <col min="5383" max="5383" width="6.7109375" style="36" customWidth="1"/>
    <col min="5384" max="5384" width="11.28515625" style="36" customWidth="1"/>
    <col min="5385" max="5385" width="12.28515625" style="36" customWidth="1"/>
    <col min="5386" max="5632" width="9.140625" style="36"/>
    <col min="5633" max="5633" width="3.5703125" style="36" customWidth="1"/>
    <col min="5634" max="5634" width="40.85546875" style="36" customWidth="1"/>
    <col min="5635" max="5635" width="5.140625" style="36" customWidth="1"/>
    <col min="5636" max="5637" width="4.28515625" style="36" customWidth="1"/>
    <col min="5638" max="5638" width="8.5703125" style="36" customWidth="1"/>
    <col min="5639" max="5639" width="6.7109375" style="36" customWidth="1"/>
    <col min="5640" max="5640" width="11.28515625" style="36" customWidth="1"/>
    <col min="5641" max="5641" width="12.28515625" style="36" customWidth="1"/>
    <col min="5642" max="5888" width="9.140625" style="36"/>
    <col min="5889" max="5889" width="3.5703125" style="36" customWidth="1"/>
    <col min="5890" max="5890" width="40.85546875" style="36" customWidth="1"/>
    <col min="5891" max="5891" width="5.140625" style="36" customWidth="1"/>
    <col min="5892" max="5893" width="4.28515625" style="36" customWidth="1"/>
    <col min="5894" max="5894" width="8.5703125" style="36" customWidth="1"/>
    <col min="5895" max="5895" width="6.7109375" style="36" customWidth="1"/>
    <col min="5896" max="5896" width="11.28515625" style="36" customWidth="1"/>
    <col min="5897" max="5897" width="12.28515625" style="36" customWidth="1"/>
    <col min="5898" max="6144" width="9.140625" style="36"/>
    <col min="6145" max="6145" width="3.5703125" style="36" customWidth="1"/>
    <col min="6146" max="6146" width="40.85546875" style="36" customWidth="1"/>
    <col min="6147" max="6147" width="5.140625" style="36" customWidth="1"/>
    <col min="6148" max="6149" width="4.28515625" style="36" customWidth="1"/>
    <col min="6150" max="6150" width="8.5703125" style="36" customWidth="1"/>
    <col min="6151" max="6151" width="6.7109375" style="36" customWidth="1"/>
    <col min="6152" max="6152" width="11.28515625" style="36" customWidth="1"/>
    <col min="6153" max="6153" width="12.28515625" style="36" customWidth="1"/>
    <col min="6154" max="6400" width="9.140625" style="36"/>
    <col min="6401" max="6401" width="3.5703125" style="36" customWidth="1"/>
    <col min="6402" max="6402" width="40.85546875" style="36" customWidth="1"/>
    <col min="6403" max="6403" width="5.140625" style="36" customWidth="1"/>
    <col min="6404" max="6405" width="4.28515625" style="36" customWidth="1"/>
    <col min="6406" max="6406" width="8.5703125" style="36" customWidth="1"/>
    <col min="6407" max="6407" width="6.7109375" style="36" customWidth="1"/>
    <col min="6408" max="6408" width="11.28515625" style="36" customWidth="1"/>
    <col min="6409" max="6409" width="12.28515625" style="36" customWidth="1"/>
    <col min="6410" max="6656" width="9.140625" style="36"/>
    <col min="6657" max="6657" width="3.5703125" style="36" customWidth="1"/>
    <col min="6658" max="6658" width="40.85546875" style="36" customWidth="1"/>
    <col min="6659" max="6659" width="5.140625" style="36" customWidth="1"/>
    <col min="6660" max="6661" width="4.28515625" style="36" customWidth="1"/>
    <col min="6662" max="6662" width="8.5703125" style="36" customWidth="1"/>
    <col min="6663" max="6663" width="6.7109375" style="36" customWidth="1"/>
    <col min="6664" max="6664" width="11.28515625" style="36" customWidth="1"/>
    <col min="6665" max="6665" width="12.28515625" style="36" customWidth="1"/>
    <col min="6666" max="6912" width="9.140625" style="36"/>
    <col min="6913" max="6913" width="3.5703125" style="36" customWidth="1"/>
    <col min="6914" max="6914" width="40.85546875" style="36" customWidth="1"/>
    <col min="6915" max="6915" width="5.140625" style="36" customWidth="1"/>
    <col min="6916" max="6917" width="4.28515625" style="36" customWidth="1"/>
    <col min="6918" max="6918" width="8.5703125" style="36" customWidth="1"/>
    <col min="6919" max="6919" width="6.7109375" style="36" customWidth="1"/>
    <col min="6920" max="6920" width="11.28515625" style="36" customWidth="1"/>
    <col min="6921" max="6921" width="12.28515625" style="36" customWidth="1"/>
    <col min="6922" max="7168" width="9.140625" style="36"/>
    <col min="7169" max="7169" width="3.5703125" style="36" customWidth="1"/>
    <col min="7170" max="7170" width="40.85546875" style="36" customWidth="1"/>
    <col min="7171" max="7171" width="5.140625" style="36" customWidth="1"/>
    <col min="7172" max="7173" width="4.28515625" style="36" customWidth="1"/>
    <col min="7174" max="7174" width="8.5703125" style="36" customWidth="1"/>
    <col min="7175" max="7175" width="6.7109375" style="36" customWidth="1"/>
    <col min="7176" max="7176" width="11.28515625" style="36" customWidth="1"/>
    <col min="7177" max="7177" width="12.28515625" style="36" customWidth="1"/>
    <col min="7178" max="7424" width="9.140625" style="36"/>
    <col min="7425" max="7425" width="3.5703125" style="36" customWidth="1"/>
    <col min="7426" max="7426" width="40.85546875" style="36" customWidth="1"/>
    <col min="7427" max="7427" width="5.140625" style="36" customWidth="1"/>
    <col min="7428" max="7429" width="4.28515625" style="36" customWidth="1"/>
    <col min="7430" max="7430" width="8.5703125" style="36" customWidth="1"/>
    <col min="7431" max="7431" width="6.7109375" style="36" customWidth="1"/>
    <col min="7432" max="7432" width="11.28515625" style="36" customWidth="1"/>
    <col min="7433" max="7433" width="12.28515625" style="36" customWidth="1"/>
    <col min="7434" max="7680" width="9.140625" style="36"/>
    <col min="7681" max="7681" width="3.5703125" style="36" customWidth="1"/>
    <col min="7682" max="7682" width="40.85546875" style="36" customWidth="1"/>
    <col min="7683" max="7683" width="5.140625" style="36" customWidth="1"/>
    <col min="7684" max="7685" width="4.28515625" style="36" customWidth="1"/>
    <col min="7686" max="7686" width="8.5703125" style="36" customWidth="1"/>
    <col min="7687" max="7687" width="6.7109375" style="36" customWidth="1"/>
    <col min="7688" max="7688" width="11.28515625" style="36" customWidth="1"/>
    <col min="7689" max="7689" width="12.28515625" style="36" customWidth="1"/>
    <col min="7690" max="7936" width="9.140625" style="36"/>
    <col min="7937" max="7937" width="3.5703125" style="36" customWidth="1"/>
    <col min="7938" max="7938" width="40.85546875" style="36" customWidth="1"/>
    <col min="7939" max="7939" width="5.140625" style="36" customWidth="1"/>
    <col min="7940" max="7941" width="4.28515625" style="36" customWidth="1"/>
    <col min="7942" max="7942" width="8.5703125" style="36" customWidth="1"/>
    <col min="7943" max="7943" width="6.7109375" style="36" customWidth="1"/>
    <col min="7944" max="7944" width="11.28515625" style="36" customWidth="1"/>
    <col min="7945" max="7945" width="12.28515625" style="36" customWidth="1"/>
    <col min="7946" max="8192" width="9.140625" style="36"/>
    <col min="8193" max="8193" width="3.5703125" style="36" customWidth="1"/>
    <col min="8194" max="8194" width="40.85546875" style="36" customWidth="1"/>
    <col min="8195" max="8195" width="5.140625" style="36" customWidth="1"/>
    <col min="8196" max="8197" width="4.28515625" style="36" customWidth="1"/>
    <col min="8198" max="8198" width="8.5703125" style="36" customWidth="1"/>
    <col min="8199" max="8199" width="6.7109375" style="36" customWidth="1"/>
    <col min="8200" max="8200" width="11.28515625" style="36" customWidth="1"/>
    <col min="8201" max="8201" width="12.28515625" style="36" customWidth="1"/>
    <col min="8202" max="8448" width="9.140625" style="36"/>
    <col min="8449" max="8449" width="3.5703125" style="36" customWidth="1"/>
    <col min="8450" max="8450" width="40.85546875" style="36" customWidth="1"/>
    <col min="8451" max="8451" width="5.140625" style="36" customWidth="1"/>
    <col min="8452" max="8453" width="4.28515625" style="36" customWidth="1"/>
    <col min="8454" max="8454" width="8.5703125" style="36" customWidth="1"/>
    <col min="8455" max="8455" width="6.7109375" style="36" customWidth="1"/>
    <col min="8456" max="8456" width="11.28515625" style="36" customWidth="1"/>
    <col min="8457" max="8457" width="12.28515625" style="36" customWidth="1"/>
    <col min="8458" max="8704" width="9.140625" style="36"/>
    <col min="8705" max="8705" width="3.5703125" style="36" customWidth="1"/>
    <col min="8706" max="8706" width="40.85546875" style="36" customWidth="1"/>
    <col min="8707" max="8707" width="5.140625" style="36" customWidth="1"/>
    <col min="8708" max="8709" width="4.28515625" style="36" customWidth="1"/>
    <col min="8710" max="8710" width="8.5703125" style="36" customWidth="1"/>
    <col min="8711" max="8711" width="6.7109375" style="36" customWidth="1"/>
    <col min="8712" max="8712" width="11.28515625" style="36" customWidth="1"/>
    <col min="8713" max="8713" width="12.28515625" style="36" customWidth="1"/>
    <col min="8714" max="8960" width="9.140625" style="36"/>
    <col min="8961" max="8961" width="3.5703125" style="36" customWidth="1"/>
    <col min="8962" max="8962" width="40.85546875" style="36" customWidth="1"/>
    <col min="8963" max="8963" width="5.140625" style="36" customWidth="1"/>
    <col min="8964" max="8965" width="4.28515625" style="36" customWidth="1"/>
    <col min="8966" max="8966" width="8.5703125" style="36" customWidth="1"/>
    <col min="8967" max="8967" width="6.7109375" style="36" customWidth="1"/>
    <col min="8968" max="8968" width="11.28515625" style="36" customWidth="1"/>
    <col min="8969" max="8969" width="12.28515625" style="36" customWidth="1"/>
    <col min="8970" max="9216" width="9.140625" style="36"/>
    <col min="9217" max="9217" width="3.5703125" style="36" customWidth="1"/>
    <col min="9218" max="9218" width="40.85546875" style="36" customWidth="1"/>
    <col min="9219" max="9219" width="5.140625" style="36" customWidth="1"/>
    <col min="9220" max="9221" width="4.28515625" style="36" customWidth="1"/>
    <col min="9222" max="9222" width="8.5703125" style="36" customWidth="1"/>
    <col min="9223" max="9223" width="6.7109375" style="36" customWidth="1"/>
    <col min="9224" max="9224" width="11.28515625" style="36" customWidth="1"/>
    <col min="9225" max="9225" width="12.28515625" style="36" customWidth="1"/>
    <col min="9226" max="9472" width="9.140625" style="36"/>
    <col min="9473" max="9473" width="3.5703125" style="36" customWidth="1"/>
    <col min="9474" max="9474" width="40.85546875" style="36" customWidth="1"/>
    <col min="9475" max="9475" width="5.140625" style="36" customWidth="1"/>
    <col min="9476" max="9477" width="4.28515625" style="36" customWidth="1"/>
    <col min="9478" max="9478" width="8.5703125" style="36" customWidth="1"/>
    <col min="9479" max="9479" width="6.7109375" style="36" customWidth="1"/>
    <col min="9480" max="9480" width="11.28515625" style="36" customWidth="1"/>
    <col min="9481" max="9481" width="12.28515625" style="36" customWidth="1"/>
    <col min="9482" max="9728" width="9.140625" style="36"/>
    <col min="9729" max="9729" width="3.5703125" style="36" customWidth="1"/>
    <col min="9730" max="9730" width="40.85546875" style="36" customWidth="1"/>
    <col min="9731" max="9731" width="5.140625" style="36" customWidth="1"/>
    <col min="9732" max="9733" width="4.28515625" style="36" customWidth="1"/>
    <col min="9734" max="9734" width="8.5703125" style="36" customWidth="1"/>
    <col min="9735" max="9735" width="6.7109375" style="36" customWidth="1"/>
    <col min="9736" max="9736" width="11.28515625" style="36" customWidth="1"/>
    <col min="9737" max="9737" width="12.28515625" style="36" customWidth="1"/>
    <col min="9738" max="9984" width="9.140625" style="36"/>
    <col min="9985" max="9985" width="3.5703125" style="36" customWidth="1"/>
    <col min="9986" max="9986" width="40.85546875" style="36" customWidth="1"/>
    <col min="9987" max="9987" width="5.140625" style="36" customWidth="1"/>
    <col min="9988" max="9989" width="4.28515625" style="36" customWidth="1"/>
    <col min="9990" max="9990" width="8.5703125" style="36" customWidth="1"/>
    <col min="9991" max="9991" width="6.7109375" style="36" customWidth="1"/>
    <col min="9992" max="9992" width="11.28515625" style="36" customWidth="1"/>
    <col min="9993" max="9993" width="12.28515625" style="36" customWidth="1"/>
    <col min="9994" max="10240" width="9.140625" style="36"/>
    <col min="10241" max="10241" width="3.5703125" style="36" customWidth="1"/>
    <col min="10242" max="10242" width="40.85546875" style="36" customWidth="1"/>
    <col min="10243" max="10243" width="5.140625" style="36" customWidth="1"/>
    <col min="10244" max="10245" width="4.28515625" style="36" customWidth="1"/>
    <col min="10246" max="10246" width="8.5703125" style="36" customWidth="1"/>
    <col min="10247" max="10247" width="6.7109375" style="36" customWidth="1"/>
    <col min="10248" max="10248" width="11.28515625" style="36" customWidth="1"/>
    <col min="10249" max="10249" width="12.28515625" style="36" customWidth="1"/>
    <col min="10250" max="10496" width="9.140625" style="36"/>
    <col min="10497" max="10497" width="3.5703125" style="36" customWidth="1"/>
    <col min="10498" max="10498" width="40.85546875" style="36" customWidth="1"/>
    <col min="10499" max="10499" width="5.140625" style="36" customWidth="1"/>
    <col min="10500" max="10501" width="4.28515625" style="36" customWidth="1"/>
    <col min="10502" max="10502" width="8.5703125" style="36" customWidth="1"/>
    <col min="10503" max="10503" width="6.7109375" style="36" customWidth="1"/>
    <col min="10504" max="10504" width="11.28515625" style="36" customWidth="1"/>
    <col min="10505" max="10505" width="12.28515625" style="36" customWidth="1"/>
    <col min="10506" max="10752" width="9.140625" style="36"/>
    <col min="10753" max="10753" width="3.5703125" style="36" customWidth="1"/>
    <col min="10754" max="10754" width="40.85546875" style="36" customWidth="1"/>
    <col min="10755" max="10755" width="5.140625" style="36" customWidth="1"/>
    <col min="10756" max="10757" width="4.28515625" style="36" customWidth="1"/>
    <col min="10758" max="10758" width="8.5703125" style="36" customWidth="1"/>
    <col min="10759" max="10759" width="6.7109375" style="36" customWidth="1"/>
    <col min="10760" max="10760" width="11.28515625" style="36" customWidth="1"/>
    <col min="10761" max="10761" width="12.28515625" style="36" customWidth="1"/>
    <col min="10762" max="11008" width="9.140625" style="36"/>
    <col min="11009" max="11009" width="3.5703125" style="36" customWidth="1"/>
    <col min="11010" max="11010" width="40.85546875" style="36" customWidth="1"/>
    <col min="11011" max="11011" width="5.140625" style="36" customWidth="1"/>
    <col min="11012" max="11013" width="4.28515625" style="36" customWidth="1"/>
    <col min="11014" max="11014" width="8.5703125" style="36" customWidth="1"/>
    <col min="11015" max="11015" width="6.7109375" style="36" customWidth="1"/>
    <col min="11016" max="11016" width="11.28515625" style="36" customWidth="1"/>
    <col min="11017" max="11017" width="12.28515625" style="36" customWidth="1"/>
    <col min="11018" max="11264" width="9.140625" style="36"/>
    <col min="11265" max="11265" width="3.5703125" style="36" customWidth="1"/>
    <col min="11266" max="11266" width="40.85546875" style="36" customWidth="1"/>
    <col min="11267" max="11267" width="5.140625" style="36" customWidth="1"/>
    <col min="11268" max="11269" width="4.28515625" style="36" customWidth="1"/>
    <col min="11270" max="11270" width="8.5703125" style="36" customWidth="1"/>
    <col min="11271" max="11271" width="6.7109375" style="36" customWidth="1"/>
    <col min="11272" max="11272" width="11.28515625" style="36" customWidth="1"/>
    <col min="11273" max="11273" width="12.28515625" style="36" customWidth="1"/>
    <col min="11274" max="11520" width="9.140625" style="36"/>
    <col min="11521" max="11521" width="3.5703125" style="36" customWidth="1"/>
    <col min="11522" max="11522" width="40.85546875" style="36" customWidth="1"/>
    <col min="11523" max="11523" width="5.140625" style="36" customWidth="1"/>
    <col min="11524" max="11525" width="4.28515625" style="36" customWidth="1"/>
    <col min="11526" max="11526" width="8.5703125" style="36" customWidth="1"/>
    <col min="11527" max="11527" width="6.7109375" style="36" customWidth="1"/>
    <col min="11528" max="11528" width="11.28515625" style="36" customWidth="1"/>
    <col min="11529" max="11529" width="12.28515625" style="36" customWidth="1"/>
    <col min="11530" max="11776" width="9.140625" style="36"/>
    <col min="11777" max="11777" width="3.5703125" style="36" customWidth="1"/>
    <col min="11778" max="11778" width="40.85546875" style="36" customWidth="1"/>
    <col min="11779" max="11779" width="5.140625" style="36" customWidth="1"/>
    <col min="11780" max="11781" width="4.28515625" style="36" customWidth="1"/>
    <col min="11782" max="11782" width="8.5703125" style="36" customWidth="1"/>
    <col min="11783" max="11783" width="6.7109375" style="36" customWidth="1"/>
    <col min="11784" max="11784" width="11.28515625" style="36" customWidth="1"/>
    <col min="11785" max="11785" width="12.28515625" style="36" customWidth="1"/>
    <col min="11786" max="12032" width="9.140625" style="36"/>
    <col min="12033" max="12033" width="3.5703125" style="36" customWidth="1"/>
    <col min="12034" max="12034" width="40.85546875" style="36" customWidth="1"/>
    <col min="12035" max="12035" width="5.140625" style="36" customWidth="1"/>
    <col min="12036" max="12037" width="4.28515625" style="36" customWidth="1"/>
    <col min="12038" max="12038" width="8.5703125" style="36" customWidth="1"/>
    <col min="12039" max="12039" width="6.7109375" style="36" customWidth="1"/>
    <col min="12040" max="12040" width="11.28515625" style="36" customWidth="1"/>
    <col min="12041" max="12041" width="12.28515625" style="36" customWidth="1"/>
    <col min="12042" max="12288" width="9.140625" style="36"/>
    <col min="12289" max="12289" width="3.5703125" style="36" customWidth="1"/>
    <col min="12290" max="12290" width="40.85546875" style="36" customWidth="1"/>
    <col min="12291" max="12291" width="5.140625" style="36" customWidth="1"/>
    <col min="12292" max="12293" width="4.28515625" style="36" customWidth="1"/>
    <col min="12294" max="12294" width="8.5703125" style="36" customWidth="1"/>
    <col min="12295" max="12295" width="6.7109375" style="36" customWidth="1"/>
    <col min="12296" max="12296" width="11.28515625" style="36" customWidth="1"/>
    <col min="12297" max="12297" width="12.28515625" style="36" customWidth="1"/>
    <col min="12298" max="12544" width="9.140625" style="36"/>
    <col min="12545" max="12545" width="3.5703125" style="36" customWidth="1"/>
    <col min="12546" max="12546" width="40.85546875" style="36" customWidth="1"/>
    <col min="12547" max="12547" width="5.140625" style="36" customWidth="1"/>
    <col min="12548" max="12549" width="4.28515625" style="36" customWidth="1"/>
    <col min="12550" max="12550" width="8.5703125" style="36" customWidth="1"/>
    <col min="12551" max="12551" width="6.7109375" style="36" customWidth="1"/>
    <col min="12552" max="12552" width="11.28515625" style="36" customWidth="1"/>
    <col min="12553" max="12553" width="12.28515625" style="36" customWidth="1"/>
    <col min="12554" max="12800" width="9.140625" style="36"/>
    <col min="12801" max="12801" width="3.5703125" style="36" customWidth="1"/>
    <col min="12802" max="12802" width="40.85546875" style="36" customWidth="1"/>
    <col min="12803" max="12803" width="5.140625" style="36" customWidth="1"/>
    <col min="12804" max="12805" width="4.28515625" style="36" customWidth="1"/>
    <col min="12806" max="12806" width="8.5703125" style="36" customWidth="1"/>
    <col min="12807" max="12807" width="6.7109375" style="36" customWidth="1"/>
    <col min="12808" max="12808" width="11.28515625" style="36" customWidth="1"/>
    <col min="12809" max="12809" width="12.28515625" style="36" customWidth="1"/>
    <col min="12810" max="13056" width="9.140625" style="36"/>
    <col min="13057" max="13057" width="3.5703125" style="36" customWidth="1"/>
    <col min="13058" max="13058" width="40.85546875" style="36" customWidth="1"/>
    <col min="13059" max="13059" width="5.140625" style="36" customWidth="1"/>
    <col min="13060" max="13061" width="4.28515625" style="36" customWidth="1"/>
    <col min="13062" max="13062" width="8.5703125" style="36" customWidth="1"/>
    <col min="13063" max="13063" width="6.7109375" style="36" customWidth="1"/>
    <col min="13064" max="13064" width="11.28515625" style="36" customWidth="1"/>
    <col min="13065" max="13065" width="12.28515625" style="36" customWidth="1"/>
    <col min="13066" max="13312" width="9.140625" style="36"/>
    <col min="13313" max="13313" width="3.5703125" style="36" customWidth="1"/>
    <col min="13314" max="13314" width="40.85546875" style="36" customWidth="1"/>
    <col min="13315" max="13315" width="5.140625" style="36" customWidth="1"/>
    <col min="13316" max="13317" width="4.28515625" style="36" customWidth="1"/>
    <col min="13318" max="13318" width="8.5703125" style="36" customWidth="1"/>
    <col min="13319" max="13319" width="6.7109375" style="36" customWidth="1"/>
    <col min="13320" max="13320" width="11.28515625" style="36" customWidth="1"/>
    <col min="13321" max="13321" width="12.28515625" style="36" customWidth="1"/>
    <col min="13322" max="13568" width="9.140625" style="36"/>
    <col min="13569" max="13569" width="3.5703125" style="36" customWidth="1"/>
    <col min="13570" max="13570" width="40.85546875" style="36" customWidth="1"/>
    <col min="13571" max="13571" width="5.140625" style="36" customWidth="1"/>
    <col min="13572" max="13573" width="4.28515625" style="36" customWidth="1"/>
    <col min="13574" max="13574" width="8.5703125" style="36" customWidth="1"/>
    <col min="13575" max="13575" width="6.7109375" style="36" customWidth="1"/>
    <col min="13576" max="13576" width="11.28515625" style="36" customWidth="1"/>
    <col min="13577" max="13577" width="12.28515625" style="36" customWidth="1"/>
    <col min="13578" max="13824" width="9.140625" style="36"/>
    <col min="13825" max="13825" width="3.5703125" style="36" customWidth="1"/>
    <col min="13826" max="13826" width="40.85546875" style="36" customWidth="1"/>
    <col min="13827" max="13827" width="5.140625" style="36" customWidth="1"/>
    <col min="13828" max="13829" width="4.28515625" style="36" customWidth="1"/>
    <col min="13830" max="13830" width="8.5703125" style="36" customWidth="1"/>
    <col min="13831" max="13831" width="6.7109375" style="36" customWidth="1"/>
    <col min="13832" max="13832" width="11.28515625" style="36" customWidth="1"/>
    <col min="13833" max="13833" width="12.28515625" style="36" customWidth="1"/>
    <col min="13834" max="14080" width="9.140625" style="36"/>
    <col min="14081" max="14081" width="3.5703125" style="36" customWidth="1"/>
    <col min="14082" max="14082" width="40.85546875" style="36" customWidth="1"/>
    <col min="14083" max="14083" width="5.140625" style="36" customWidth="1"/>
    <col min="14084" max="14085" width="4.28515625" style="36" customWidth="1"/>
    <col min="14086" max="14086" width="8.5703125" style="36" customWidth="1"/>
    <col min="14087" max="14087" width="6.7109375" style="36" customWidth="1"/>
    <col min="14088" max="14088" width="11.28515625" style="36" customWidth="1"/>
    <col min="14089" max="14089" width="12.28515625" style="36" customWidth="1"/>
    <col min="14090" max="14336" width="9.140625" style="36"/>
    <col min="14337" max="14337" width="3.5703125" style="36" customWidth="1"/>
    <col min="14338" max="14338" width="40.85546875" style="36" customWidth="1"/>
    <col min="14339" max="14339" width="5.140625" style="36" customWidth="1"/>
    <col min="14340" max="14341" width="4.28515625" style="36" customWidth="1"/>
    <col min="14342" max="14342" width="8.5703125" style="36" customWidth="1"/>
    <col min="14343" max="14343" width="6.7109375" style="36" customWidth="1"/>
    <col min="14344" max="14344" width="11.28515625" style="36" customWidth="1"/>
    <col min="14345" max="14345" width="12.28515625" style="36" customWidth="1"/>
    <col min="14346" max="14592" width="9.140625" style="36"/>
    <col min="14593" max="14593" width="3.5703125" style="36" customWidth="1"/>
    <col min="14594" max="14594" width="40.85546875" style="36" customWidth="1"/>
    <col min="14595" max="14595" width="5.140625" style="36" customWidth="1"/>
    <col min="14596" max="14597" width="4.28515625" style="36" customWidth="1"/>
    <col min="14598" max="14598" width="8.5703125" style="36" customWidth="1"/>
    <col min="14599" max="14599" width="6.7109375" style="36" customWidth="1"/>
    <col min="14600" max="14600" width="11.28515625" style="36" customWidth="1"/>
    <col min="14601" max="14601" width="12.28515625" style="36" customWidth="1"/>
    <col min="14602" max="14848" width="9.140625" style="36"/>
    <col min="14849" max="14849" width="3.5703125" style="36" customWidth="1"/>
    <col min="14850" max="14850" width="40.85546875" style="36" customWidth="1"/>
    <col min="14851" max="14851" width="5.140625" style="36" customWidth="1"/>
    <col min="14852" max="14853" width="4.28515625" style="36" customWidth="1"/>
    <col min="14854" max="14854" width="8.5703125" style="36" customWidth="1"/>
    <col min="14855" max="14855" width="6.7109375" style="36" customWidth="1"/>
    <col min="14856" max="14856" width="11.28515625" style="36" customWidth="1"/>
    <col min="14857" max="14857" width="12.28515625" style="36" customWidth="1"/>
    <col min="14858" max="15104" width="9.140625" style="36"/>
    <col min="15105" max="15105" width="3.5703125" style="36" customWidth="1"/>
    <col min="15106" max="15106" width="40.85546875" style="36" customWidth="1"/>
    <col min="15107" max="15107" width="5.140625" style="36" customWidth="1"/>
    <col min="15108" max="15109" width="4.28515625" style="36" customWidth="1"/>
    <col min="15110" max="15110" width="8.5703125" style="36" customWidth="1"/>
    <col min="15111" max="15111" width="6.7109375" style="36" customWidth="1"/>
    <col min="15112" max="15112" width="11.28515625" style="36" customWidth="1"/>
    <col min="15113" max="15113" width="12.28515625" style="36" customWidth="1"/>
    <col min="15114" max="15360" width="9.140625" style="36"/>
    <col min="15361" max="15361" width="3.5703125" style="36" customWidth="1"/>
    <col min="15362" max="15362" width="40.85546875" style="36" customWidth="1"/>
    <col min="15363" max="15363" width="5.140625" style="36" customWidth="1"/>
    <col min="15364" max="15365" width="4.28515625" style="36" customWidth="1"/>
    <col min="15366" max="15366" width="8.5703125" style="36" customWidth="1"/>
    <col min="15367" max="15367" width="6.7109375" style="36" customWidth="1"/>
    <col min="15368" max="15368" width="11.28515625" style="36" customWidth="1"/>
    <col min="15369" max="15369" width="12.28515625" style="36" customWidth="1"/>
    <col min="15370" max="15616" width="9.140625" style="36"/>
    <col min="15617" max="15617" width="3.5703125" style="36" customWidth="1"/>
    <col min="15618" max="15618" width="40.85546875" style="36" customWidth="1"/>
    <col min="15619" max="15619" width="5.140625" style="36" customWidth="1"/>
    <col min="15620" max="15621" width="4.28515625" style="36" customWidth="1"/>
    <col min="15622" max="15622" width="8.5703125" style="36" customWidth="1"/>
    <col min="15623" max="15623" width="6.7109375" style="36" customWidth="1"/>
    <col min="15624" max="15624" width="11.28515625" style="36" customWidth="1"/>
    <col min="15625" max="15625" width="12.28515625" style="36" customWidth="1"/>
    <col min="15626" max="15872" width="9.140625" style="36"/>
    <col min="15873" max="15873" width="3.5703125" style="36" customWidth="1"/>
    <col min="15874" max="15874" width="40.85546875" style="36" customWidth="1"/>
    <col min="15875" max="15875" width="5.140625" style="36" customWidth="1"/>
    <col min="15876" max="15877" width="4.28515625" style="36" customWidth="1"/>
    <col min="15878" max="15878" width="8.5703125" style="36" customWidth="1"/>
    <col min="15879" max="15879" width="6.7109375" style="36" customWidth="1"/>
    <col min="15880" max="15880" width="11.28515625" style="36" customWidth="1"/>
    <col min="15881" max="15881" width="12.28515625" style="36" customWidth="1"/>
    <col min="15882" max="16128" width="9.140625" style="36"/>
    <col min="16129" max="16129" width="3.5703125" style="36" customWidth="1"/>
    <col min="16130" max="16130" width="40.85546875" style="36" customWidth="1"/>
    <col min="16131" max="16131" width="5.140625" style="36" customWidth="1"/>
    <col min="16132" max="16133" width="4.28515625" style="36" customWidth="1"/>
    <col min="16134" max="16134" width="8.5703125" style="36" customWidth="1"/>
    <col min="16135" max="16135" width="6.7109375" style="36" customWidth="1"/>
    <col min="16136" max="16136" width="11.28515625" style="36" customWidth="1"/>
    <col min="16137" max="16137" width="12.28515625" style="36" customWidth="1"/>
    <col min="16138" max="16384" width="9.140625" style="36"/>
  </cols>
  <sheetData>
    <row r="1" spans="1:10" ht="75" customHeight="1">
      <c r="A1" s="348"/>
      <c r="B1" s="349"/>
      <c r="C1" s="418" t="s">
        <v>420</v>
      </c>
      <c r="D1" s="418"/>
      <c r="E1" s="418"/>
      <c r="F1" s="418"/>
      <c r="G1" s="418"/>
      <c r="H1" s="418"/>
      <c r="I1" s="418"/>
      <c r="J1" s="418"/>
    </row>
    <row r="2" spans="1:10" ht="25.5" customHeight="1">
      <c r="A2" s="348"/>
      <c r="B2" s="349"/>
      <c r="C2" s="418"/>
      <c r="D2" s="418"/>
      <c r="E2" s="418"/>
      <c r="F2" s="418"/>
      <c r="G2" s="418"/>
      <c r="H2" s="418"/>
      <c r="I2" s="418"/>
      <c r="J2" s="418"/>
    </row>
    <row r="3" spans="1:10" s="22" customFormat="1" ht="37.5" hidden="1" customHeight="1">
      <c r="A3" s="348"/>
      <c r="B3" s="349"/>
      <c r="C3" s="418"/>
      <c r="D3" s="418"/>
      <c r="E3" s="418"/>
      <c r="F3" s="418"/>
      <c r="G3" s="418"/>
      <c r="H3" s="418"/>
      <c r="I3" s="418"/>
      <c r="J3" s="418"/>
    </row>
    <row r="4" spans="1:10" s="37" customFormat="1" ht="15.75" hidden="1">
      <c r="A4" s="350"/>
      <c r="B4" s="351"/>
      <c r="C4" s="418"/>
      <c r="D4" s="418"/>
      <c r="E4" s="418"/>
      <c r="F4" s="418"/>
      <c r="G4" s="418"/>
      <c r="H4" s="418"/>
      <c r="I4" s="418"/>
      <c r="J4" s="418"/>
    </row>
    <row r="5" spans="1:10" s="39" customFormat="1" ht="30.75" customHeight="1">
      <c r="A5" s="350"/>
      <c r="B5" s="351"/>
      <c r="C5" s="211"/>
      <c r="D5" s="211"/>
      <c r="E5" s="211"/>
      <c r="F5" s="211"/>
      <c r="G5" s="211"/>
      <c r="H5" s="211"/>
      <c r="I5" s="211"/>
      <c r="J5" s="352"/>
    </row>
    <row r="6" spans="1:10" s="37" customFormat="1" ht="33.75" customHeight="1">
      <c r="A6" s="428" t="s">
        <v>421</v>
      </c>
      <c r="B6" s="495"/>
      <c r="C6" s="495"/>
      <c r="D6" s="495"/>
      <c r="E6" s="495"/>
      <c r="F6" s="495"/>
      <c r="G6" s="495"/>
      <c r="H6" s="495"/>
      <c r="I6" s="495"/>
      <c r="J6" s="353"/>
    </row>
    <row r="7" spans="1:10" s="37" customFormat="1" ht="13.5" thickBot="1">
      <c r="A7" s="106"/>
      <c r="B7" s="107"/>
      <c r="C7" s="107"/>
      <c r="D7" s="107"/>
      <c r="E7" s="107"/>
      <c r="F7" s="109"/>
      <c r="G7" s="494" t="s">
        <v>52</v>
      </c>
      <c r="H7" s="494"/>
      <c r="I7" s="494"/>
    </row>
    <row r="8" spans="1:10" s="37" customFormat="1" ht="30.75" customHeight="1">
      <c r="A8" s="185" t="s">
        <v>53</v>
      </c>
      <c r="B8" s="186" t="s">
        <v>51</v>
      </c>
      <c r="C8" s="187" t="s">
        <v>113</v>
      </c>
      <c r="D8" s="187" t="s">
        <v>114</v>
      </c>
      <c r="E8" s="187" t="s">
        <v>115</v>
      </c>
      <c r="F8" s="187" t="s">
        <v>116</v>
      </c>
      <c r="G8" s="187" t="s">
        <v>117</v>
      </c>
      <c r="H8" s="188" t="s">
        <v>180</v>
      </c>
      <c r="I8" s="113" t="s">
        <v>429</v>
      </c>
      <c r="J8" s="189" t="s">
        <v>417</v>
      </c>
    </row>
    <row r="9" spans="1:10" s="38" customFormat="1" ht="17.25" customHeight="1">
      <c r="A9" s="114">
        <v>1</v>
      </c>
      <c r="B9" s="115">
        <v>2</v>
      </c>
      <c r="C9" s="116" t="s">
        <v>55</v>
      </c>
      <c r="D9" s="116" t="s">
        <v>56</v>
      </c>
      <c r="E9" s="116" t="s">
        <v>57</v>
      </c>
      <c r="F9" s="116" t="s">
        <v>58</v>
      </c>
      <c r="G9" s="116" t="s">
        <v>59</v>
      </c>
      <c r="H9" s="151" t="s">
        <v>206</v>
      </c>
      <c r="I9" s="117">
        <v>9</v>
      </c>
      <c r="J9" s="141">
        <v>10</v>
      </c>
    </row>
    <row r="10" spans="1:10" s="39" customFormat="1" ht="17.25" customHeight="1">
      <c r="A10" s="192">
        <v>1</v>
      </c>
      <c r="B10" s="180" t="str">
        <f>'10'!B7</f>
        <v>Общегосударственные вопросы</v>
      </c>
      <c r="C10" s="85" t="s">
        <v>112</v>
      </c>
      <c r="D10" s="85" t="str">
        <f>'10'!C7</f>
        <v>01</v>
      </c>
      <c r="E10" s="85" t="str">
        <f>'10'!D7</f>
        <v>00</v>
      </c>
      <c r="F10" s="85" t="str">
        <f>'10'!E7</f>
        <v>0000000000</v>
      </c>
      <c r="G10" s="85" t="str">
        <f>'10'!F7</f>
        <v>000</v>
      </c>
      <c r="H10" s="152">
        <f>'10'!G7</f>
        <v>-141.43999999999994</v>
      </c>
      <c r="I10" s="157">
        <f>'10'!H7</f>
        <v>2076</v>
      </c>
      <c r="J10" s="178">
        <f>'10'!I7</f>
        <v>1954.9</v>
      </c>
    </row>
    <row r="11" spans="1:10" ht="17.25" customHeight="1">
      <c r="A11" s="193">
        <v>2</v>
      </c>
      <c r="B11" s="180" t="str">
        <f>'10'!B8</f>
        <v>Непрограммные направления деятельности</v>
      </c>
      <c r="C11" s="85" t="s">
        <v>112</v>
      </c>
      <c r="D11" s="85" t="str">
        <f>'10'!C8</f>
        <v>01</v>
      </c>
      <c r="E11" s="85" t="str">
        <f>'10'!D8</f>
        <v>02</v>
      </c>
      <c r="F11" s="85" t="str">
        <f>'10'!E8</f>
        <v>0000000000</v>
      </c>
      <c r="G11" s="85" t="str">
        <f>'10'!F8</f>
        <v>000</v>
      </c>
      <c r="H11" s="152">
        <f>'10'!G8</f>
        <v>87.100000000000009</v>
      </c>
      <c r="I11" s="157">
        <f>'10'!H8</f>
        <v>572.40000000000009</v>
      </c>
      <c r="J11" s="178">
        <f>'10'!I8</f>
        <v>572.40000000000009</v>
      </c>
    </row>
    <row r="12" spans="1:10" s="37" customFormat="1" ht="51.75" customHeight="1">
      <c r="A12" s="192">
        <v>3</v>
      </c>
      <c r="B12" s="180" t="str">
        <f>'10'!B9</f>
        <v>Функционирование высшего должностного лица субъекта Российской Федерации и муниципального образования</v>
      </c>
      <c r="C12" s="85" t="s">
        <v>112</v>
      </c>
      <c r="D12" s="85" t="str">
        <f>'10'!C9</f>
        <v>01</v>
      </c>
      <c r="E12" s="85" t="str">
        <f>'10'!D9</f>
        <v>02</v>
      </c>
      <c r="F12" s="85" t="str">
        <f>'10'!E9</f>
        <v>991Г000100</v>
      </c>
      <c r="G12" s="85" t="str">
        <f>'10'!F9</f>
        <v>000</v>
      </c>
      <c r="H12" s="152">
        <f>'10'!G9</f>
        <v>87.100000000000009</v>
      </c>
      <c r="I12" s="157">
        <f>'10'!H9</f>
        <v>572.40000000000009</v>
      </c>
      <c r="J12" s="178">
        <f>'10'!I9</f>
        <v>572.40000000000009</v>
      </c>
    </row>
    <row r="13" spans="1:10" s="38" customFormat="1" ht="35.25" customHeight="1">
      <c r="A13" s="192">
        <v>4</v>
      </c>
      <c r="B13" s="180" t="str">
        <f>'10'!B10</f>
        <v>Высшее должностное лицо сельского поселения и его заместители</v>
      </c>
      <c r="C13" s="85" t="s">
        <v>112</v>
      </c>
      <c r="D13" s="85" t="str">
        <f>'10'!C10</f>
        <v>01</v>
      </c>
      <c r="E13" s="85" t="str">
        <f>'10'!D10</f>
        <v>02</v>
      </c>
      <c r="F13" s="85" t="str">
        <f>'10'!E10</f>
        <v>991Г000100</v>
      </c>
      <c r="G13" s="85" t="str">
        <f>'10'!F10</f>
        <v>000</v>
      </c>
      <c r="H13" s="152">
        <f>'10'!G10</f>
        <v>87.100000000000009</v>
      </c>
      <c r="I13" s="157">
        <f>'10'!H10</f>
        <v>572.40000000000009</v>
      </c>
      <c r="J13" s="178">
        <f>'10'!I10</f>
        <v>572.40000000000009</v>
      </c>
    </row>
    <row r="14" spans="1:10" s="39" customFormat="1" ht="36.75" customHeight="1">
      <c r="A14" s="193">
        <v>5</v>
      </c>
      <c r="B14" s="180" t="str">
        <f>'10'!B11</f>
        <v xml:space="preserve">Фонд оплаты труда государственных (муниципальных) органов </v>
      </c>
      <c r="C14" s="85" t="s">
        <v>112</v>
      </c>
      <c r="D14" s="85" t="str">
        <f>'10'!C11</f>
        <v>01</v>
      </c>
      <c r="E14" s="85" t="str">
        <f>'10'!D11</f>
        <v>02</v>
      </c>
      <c r="F14" s="85" t="str">
        <f>'10'!E11</f>
        <v>991Г000110</v>
      </c>
      <c r="G14" s="85" t="str">
        <f>'10'!F11</f>
        <v>121</v>
      </c>
      <c r="H14" s="152">
        <f>'10'!G11</f>
        <v>66.900000000000006</v>
      </c>
      <c r="I14" s="157">
        <f>'10'!H11</f>
        <v>439.6</v>
      </c>
      <c r="J14" s="178">
        <f>'10'!I11</f>
        <v>439.6</v>
      </c>
    </row>
    <row r="15" spans="1:10" s="39" customFormat="1" ht="36.75" customHeight="1">
      <c r="A15" s="192">
        <v>6</v>
      </c>
      <c r="B15" s="180" t="str">
        <f>'10'!B12</f>
        <v xml:space="preserve">Фонд оплаты труда государственных (муниципальных) органов </v>
      </c>
      <c r="C15" s="85" t="s">
        <v>112</v>
      </c>
      <c r="D15" s="85" t="str">
        <f>'10'!C12</f>
        <v>01</v>
      </c>
      <c r="E15" s="85" t="str">
        <f>'10'!D12</f>
        <v>02</v>
      </c>
      <c r="F15" s="85" t="str">
        <f>'10'!E12</f>
        <v>991Г0S8500</v>
      </c>
      <c r="G15" s="85" t="str">
        <f>'10'!F12</f>
        <v>121</v>
      </c>
      <c r="H15" s="152">
        <f>'10'!G12</f>
        <v>0</v>
      </c>
      <c r="I15" s="157">
        <f>'10'!H12</f>
        <v>0</v>
      </c>
      <c r="J15" s="178">
        <f>'10'!I12</f>
        <v>0</v>
      </c>
    </row>
    <row r="16" spans="1:10" s="37" customFormat="1" ht="23.25" customHeight="1">
      <c r="A16" s="192">
        <v>7</v>
      </c>
      <c r="B16" s="180" t="str">
        <f>'10'!B13</f>
        <v>Взносы по обязательному социальному страхованию</v>
      </c>
      <c r="C16" s="85" t="s">
        <v>112</v>
      </c>
      <c r="D16" s="85" t="str">
        <f>'10'!C13</f>
        <v>01</v>
      </c>
      <c r="E16" s="85" t="str">
        <f>'10'!D13</f>
        <v>02</v>
      </c>
      <c r="F16" s="85" t="str">
        <f>'10'!E13</f>
        <v>991Г000120</v>
      </c>
      <c r="G16" s="85" t="str">
        <f>'10'!F13</f>
        <v>129</v>
      </c>
      <c r="H16" s="152">
        <f>'10'!G13</f>
        <v>20.2</v>
      </c>
      <c r="I16" s="157">
        <f>'10'!H13</f>
        <v>132.80000000000001</v>
      </c>
      <c r="J16" s="178">
        <f>'10'!I13</f>
        <v>132.80000000000001</v>
      </c>
    </row>
    <row r="17" spans="1:10" s="37" customFormat="1" ht="23.25" customHeight="1">
      <c r="A17" s="193">
        <v>8</v>
      </c>
      <c r="B17" s="180" t="str">
        <f>'10'!B14</f>
        <v>Взносы по обязательному социальному страхованию</v>
      </c>
      <c r="C17" s="85" t="s">
        <v>112</v>
      </c>
      <c r="D17" s="85" t="str">
        <f>'10'!C14</f>
        <v>01</v>
      </c>
      <c r="E17" s="85" t="str">
        <f>'10'!D14</f>
        <v>02</v>
      </c>
      <c r="F17" s="85" t="str">
        <f>'10'!E14</f>
        <v>991Г0S8500</v>
      </c>
      <c r="G17" s="85" t="str">
        <f>'10'!F14</f>
        <v>129</v>
      </c>
      <c r="H17" s="152">
        <f>'10'!G14</f>
        <v>0</v>
      </c>
      <c r="I17" s="157">
        <f>'10'!H14</f>
        <v>0</v>
      </c>
      <c r="J17" s="178">
        <f>'10'!I14</f>
        <v>0</v>
      </c>
    </row>
    <row r="18" spans="1:10" s="39" customFormat="1" ht="50.25" customHeight="1">
      <c r="A18" s="192">
        <v>9</v>
      </c>
      <c r="B18" s="180" t="str">
        <f>'10'!B15</f>
        <v>Прочая закупка товаров, работ и услуг для обеспечения государственных (муниципальных) нужд</v>
      </c>
      <c r="C18" s="85" t="s">
        <v>112</v>
      </c>
      <c r="D18" s="85" t="str">
        <f>'10'!C15</f>
        <v>01</v>
      </c>
      <c r="E18" s="85" t="str">
        <f>'10'!D15</f>
        <v>02</v>
      </c>
      <c r="F18" s="85" t="str">
        <f>'10'!E15</f>
        <v>991Г000130</v>
      </c>
      <c r="G18" s="85" t="str">
        <f>'10'!F15</f>
        <v>244</v>
      </c>
      <c r="H18" s="152" t="str">
        <f>'10'!G15</f>
        <v>0</v>
      </c>
      <c r="I18" s="157">
        <f>'10'!H15</f>
        <v>0</v>
      </c>
      <c r="J18" s="178">
        <f>'10'!I15</f>
        <v>0</v>
      </c>
    </row>
    <row r="19" spans="1:10" ht="21.75" customHeight="1">
      <c r="A19" s="192">
        <v>10</v>
      </c>
      <c r="B19" s="180" t="str">
        <f>'10'!B16</f>
        <v>Непрограммные направления деятельности</v>
      </c>
      <c r="C19" s="85" t="s">
        <v>112</v>
      </c>
      <c r="D19" s="85" t="str">
        <f>'10'!C16</f>
        <v>01</v>
      </c>
      <c r="E19" s="85" t="str">
        <f>'10'!D16</f>
        <v>04</v>
      </c>
      <c r="F19" s="85" t="str">
        <f>'10'!E16</f>
        <v>0000000000</v>
      </c>
      <c r="G19" s="85" t="str">
        <f>'10'!F16</f>
        <v>000</v>
      </c>
      <c r="H19" s="152">
        <f>'10'!G16</f>
        <v>-228.53999999999996</v>
      </c>
      <c r="I19" s="157">
        <f>'10'!H16</f>
        <v>1453.3</v>
      </c>
      <c r="J19" s="178">
        <f>'10'!I16</f>
        <v>1332.2</v>
      </c>
    </row>
    <row r="20" spans="1:10" s="38" customFormat="1" ht="65.25" customHeight="1">
      <c r="A20" s="193">
        <v>11</v>
      </c>
      <c r="B20" s="180" t="str">
        <f>'10'!B17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C20" s="85" t="s">
        <v>112</v>
      </c>
      <c r="D20" s="85" t="str">
        <f>'10'!C17</f>
        <v>01</v>
      </c>
      <c r="E20" s="85" t="str">
        <f>'10'!D17</f>
        <v>04</v>
      </c>
      <c r="F20" s="85" t="str">
        <f>'10'!E17</f>
        <v>0000000000</v>
      </c>
      <c r="G20" s="85" t="str">
        <f>'10'!F17</f>
        <v>000</v>
      </c>
      <c r="H20" s="152">
        <f>'10'!G17</f>
        <v>-228.53999999999996</v>
      </c>
      <c r="I20" s="157">
        <f>'10'!H17</f>
        <v>1453.3</v>
      </c>
      <c r="J20" s="178">
        <f>'10'!I17</f>
        <v>1332.2</v>
      </c>
    </row>
    <row r="21" spans="1:10" ht="31.5">
      <c r="A21" s="192">
        <v>12</v>
      </c>
      <c r="B21" s="180" t="str">
        <f>'10'!B18</f>
        <v xml:space="preserve">Фонд оплаты труда государственных (муниципальных) органов </v>
      </c>
      <c r="C21" s="85" t="s">
        <v>112</v>
      </c>
      <c r="D21" s="85" t="str">
        <f>'10'!C18</f>
        <v>01</v>
      </c>
      <c r="E21" s="85" t="str">
        <f>'10'!D18</f>
        <v>04</v>
      </c>
      <c r="F21" s="85" t="str">
        <f>'10'!E18</f>
        <v>992А000210</v>
      </c>
      <c r="G21" s="85" t="str">
        <f>'10'!F18</f>
        <v>121</v>
      </c>
      <c r="H21" s="152">
        <f>'10'!G18</f>
        <v>79.86</v>
      </c>
      <c r="I21" s="157">
        <f>'10'!H18</f>
        <v>880.1</v>
      </c>
      <c r="J21" s="178">
        <f>'10'!I18</f>
        <v>880.1</v>
      </c>
    </row>
    <row r="22" spans="1:10" ht="31.5">
      <c r="A22" s="192">
        <v>13</v>
      </c>
      <c r="B22" s="180" t="str">
        <f>'10'!B19</f>
        <v xml:space="preserve">Фонд оплаты труда государственных (муниципальных) органов </v>
      </c>
      <c r="C22" s="85" t="s">
        <v>112</v>
      </c>
      <c r="D22" s="85" t="str">
        <f>'10'!C19</f>
        <v>01</v>
      </c>
      <c r="E22" s="85" t="str">
        <f>'10'!D19</f>
        <v>04</v>
      </c>
      <c r="F22" s="85" t="str">
        <f>'10'!E19</f>
        <v>992А0S8500</v>
      </c>
      <c r="G22" s="85" t="str">
        <f>'10'!F19</f>
        <v>121</v>
      </c>
      <c r="H22" s="152">
        <f>'10'!G19</f>
        <v>0</v>
      </c>
      <c r="I22" s="157">
        <f>'10'!H19</f>
        <v>0</v>
      </c>
      <c r="J22" s="178">
        <f>'10'!I19</f>
        <v>0</v>
      </c>
    </row>
    <row r="23" spans="1:10" ht="36.75" customHeight="1">
      <c r="A23" s="193">
        <v>14</v>
      </c>
      <c r="B23" s="180" t="str">
        <f>'10'!B20</f>
        <v>Взносы по обязательному социальному страхованию</v>
      </c>
      <c r="C23" s="85" t="s">
        <v>112</v>
      </c>
      <c r="D23" s="85" t="str">
        <f>'10'!C20</f>
        <v>01</v>
      </c>
      <c r="E23" s="85" t="str">
        <f>'10'!D20</f>
        <v>04</v>
      </c>
      <c r="F23" s="85" t="str">
        <f>'10'!E20</f>
        <v>992А000220</v>
      </c>
      <c r="G23" s="85" t="str">
        <f>'10'!F20</f>
        <v>129</v>
      </c>
      <c r="H23" s="152">
        <f>'10'!G20</f>
        <v>23.63</v>
      </c>
      <c r="I23" s="157">
        <f>'10'!H20</f>
        <v>265.3</v>
      </c>
      <c r="J23" s="178">
        <f>'10'!I20</f>
        <v>265.3</v>
      </c>
    </row>
    <row r="24" spans="1:10" ht="36.75" customHeight="1">
      <c r="A24" s="192">
        <v>15</v>
      </c>
      <c r="B24" s="180" t="str">
        <f>'10'!B21</f>
        <v>Взносы по обязательному социальному страхованию</v>
      </c>
      <c r="C24" s="85" t="s">
        <v>112</v>
      </c>
      <c r="D24" s="85" t="str">
        <f>'10'!C21</f>
        <v>01</v>
      </c>
      <c r="E24" s="85" t="str">
        <f>'10'!D21</f>
        <v>04</v>
      </c>
      <c r="F24" s="85" t="str">
        <f>'10'!E21</f>
        <v>992А0S8500</v>
      </c>
      <c r="G24" s="85" t="str">
        <f>'10'!F21</f>
        <v>129</v>
      </c>
      <c r="H24" s="152">
        <f>'10'!G21</f>
        <v>0</v>
      </c>
      <c r="I24" s="157">
        <f>'10'!H21</f>
        <v>0</v>
      </c>
      <c r="J24" s="178">
        <f>'10'!I21</f>
        <v>0</v>
      </c>
    </row>
    <row r="25" spans="1:10" ht="50.25" customHeight="1">
      <c r="A25" s="192">
        <v>16</v>
      </c>
      <c r="B25" s="180" t="str">
        <f>'10'!B22</f>
        <v>Прочая закупка товаров, работ и услуг для обеспечения государственных (муниципальных) нужд</v>
      </c>
      <c r="C25" s="85" t="s">
        <v>112</v>
      </c>
      <c r="D25" s="85" t="str">
        <f>'10'!C22</f>
        <v>01</v>
      </c>
      <c r="E25" s="85" t="str">
        <f>'10'!D22</f>
        <v>04</v>
      </c>
      <c r="F25" s="85" t="str">
        <f>'10'!E22</f>
        <v>992А000230</v>
      </c>
      <c r="G25" s="85" t="str">
        <f>'10'!F22</f>
        <v>244</v>
      </c>
      <c r="H25" s="152">
        <f>'10'!G22</f>
        <v>-332.03</v>
      </c>
      <c r="I25" s="157">
        <f>'10'!H22</f>
        <v>124.9</v>
      </c>
      <c r="J25" s="178">
        <f>'10'!I22</f>
        <v>43.8</v>
      </c>
    </row>
    <row r="26" spans="1:10" ht="50.25" customHeight="1">
      <c r="A26" s="193">
        <v>17</v>
      </c>
      <c r="B26" s="180" t="str">
        <f>'10'!B23</f>
        <v>Закупка энергетических ресурсов</v>
      </c>
      <c r="C26" s="85" t="s">
        <v>112</v>
      </c>
      <c r="D26" s="85" t="str">
        <f>'10'!C23</f>
        <v>01</v>
      </c>
      <c r="E26" s="85" t="str">
        <f>'10'!D23</f>
        <v>04</v>
      </c>
      <c r="F26" s="85" t="str">
        <f>'10'!E23</f>
        <v>992А000230</v>
      </c>
      <c r="G26" s="85" t="str">
        <f>'10'!F23</f>
        <v>247</v>
      </c>
      <c r="H26" s="152">
        <f>'10'!G23</f>
        <v>0</v>
      </c>
      <c r="I26" s="157">
        <f>'10'!H23</f>
        <v>75</v>
      </c>
      <c r="J26" s="178">
        <f>'10'!I23</f>
        <v>35</v>
      </c>
    </row>
    <row r="27" spans="1:10" ht="31.5">
      <c r="A27" s="192">
        <v>18</v>
      </c>
      <c r="B27" s="180" t="str">
        <f>'10'!B24</f>
        <v>Уплата налога на имущество организаций и земельного налога</v>
      </c>
      <c r="C27" s="85" t="s">
        <v>112</v>
      </c>
      <c r="D27" s="85" t="str">
        <f>'10'!C24</f>
        <v>01</v>
      </c>
      <c r="E27" s="85" t="str">
        <f>'10'!D24</f>
        <v>04</v>
      </c>
      <c r="F27" s="85" t="str">
        <f>'10'!E24</f>
        <v>992А000240</v>
      </c>
      <c r="G27" s="85" t="str">
        <f>'10'!F24</f>
        <v>850</v>
      </c>
      <c r="H27" s="152">
        <f>'10'!G24</f>
        <v>0</v>
      </c>
      <c r="I27" s="157">
        <f>'10'!H24</f>
        <v>108</v>
      </c>
      <c r="J27" s="178">
        <f>'10'!I24</f>
        <v>108</v>
      </c>
    </row>
    <row r="28" spans="1:10" ht="31.5">
      <c r="A28" s="192">
        <v>19</v>
      </c>
      <c r="B28" s="180" t="str">
        <f>'10'!B25</f>
        <v>Уплата налога на имущество организаций и земельного налога</v>
      </c>
      <c r="C28" s="85" t="s">
        <v>112</v>
      </c>
      <c r="D28" s="85" t="str">
        <f>'10'!C25</f>
        <v>01</v>
      </c>
      <c r="E28" s="85" t="str">
        <f>'10'!D25</f>
        <v>04</v>
      </c>
      <c r="F28" s="85" t="str">
        <f>'10'!E25</f>
        <v>992А000240</v>
      </c>
      <c r="G28" s="85" t="str">
        <f>'10'!F25</f>
        <v>851</v>
      </c>
      <c r="H28" s="152">
        <f>'10'!G25</f>
        <v>0</v>
      </c>
      <c r="I28" s="157">
        <f>'10'!H25</f>
        <v>95</v>
      </c>
      <c r="J28" s="178">
        <f>'10'!I25</f>
        <v>95</v>
      </c>
    </row>
    <row r="29" spans="1:10" ht="24" customHeight="1">
      <c r="A29" s="193">
        <v>20</v>
      </c>
      <c r="B29" s="180" t="str">
        <f>'10'!B26</f>
        <v>Уплата прочих налогов, сборов и иных платежей</v>
      </c>
      <c r="C29" s="85" t="s">
        <v>112</v>
      </c>
      <c r="D29" s="85" t="str">
        <f>'10'!C26</f>
        <v>01</v>
      </c>
      <c r="E29" s="85" t="str">
        <f>'10'!D26</f>
        <v>04</v>
      </c>
      <c r="F29" s="85" t="str">
        <f>'10'!E26</f>
        <v>992А000240</v>
      </c>
      <c r="G29" s="85" t="str">
        <f>'10'!F26</f>
        <v>852</v>
      </c>
      <c r="H29" s="152">
        <f>'10'!G26</f>
        <v>0</v>
      </c>
      <c r="I29" s="157">
        <f>'10'!H26</f>
        <v>8</v>
      </c>
      <c r="J29" s="178">
        <f>'10'!I26</f>
        <v>8</v>
      </c>
    </row>
    <row r="30" spans="1:10" ht="21.75" customHeight="1">
      <c r="A30" s="192">
        <v>21</v>
      </c>
      <c r="B30" s="180" t="str">
        <f>'10'!B27</f>
        <v>Уплата прочих налогов, сборов и иных платежей</v>
      </c>
      <c r="C30" s="85" t="s">
        <v>112</v>
      </c>
      <c r="D30" s="85" t="str">
        <f>'10'!C27</f>
        <v>01</v>
      </c>
      <c r="E30" s="85" t="str">
        <f>'10'!D27</f>
        <v>04</v>
      </c>
      <c r="F30" s="85" t="str">
        <f>'10'!E27</f>
        <v>992А000240</v>
      </c>
      <c r="G30" s="85" t="str">
        <f>'10'!F27</f>
        <v>853</v>
      </c>
      <c r="H30" s="152">
        <f>'10'!G27</f>
        <v>0</v>
      </c>
      <c r="I30" s="157">
        <f>'10'!H27</f>
        <v>5</v>
      </c>
      <c r="J30" s="178">
        <f>'10'!I27</f>
        <v>5</v>
      </c>
    </row>
    <row r="31" spans="1:10" ht="47.25">
      <c r="A31" s="192">
        <v>22</v>
      </c>
      <c r="B31" s="180" t="str">
        <f>'10'!B28</f>
        <v>Обеспечение деятельности финансовых, налоговых и таможенных органов финансового (финансово-бюджетного) надзора</v>
      </c>
      <c r="C31" s="85" t="s">
        <v>112</v>
      </c>
      <c r="D31" s="85" t="str">
        <f>'10'!C28</f>
        <v>01</v>
      </c>
      <c r="E31" s="85" t="str">
        <f>'10'!D28</f>
        <v>06</v>
      </c>
      <c r="F31" s="85" t="str">
        <f>'10'!E28</f>
        <v>992А000230</v>
      </c>
      <c r="G31" s="85" t="str">
        <f>'10'!F28</f>
        <v>000</v>
      </c>
      <c r="H31" s="152">
        <f>'10'!G28</f>
        <v>0</v>
      </c>
      <c r="I31" s="157">
        <f>'10'!H28</f>
        <v>0.3</v>
      </c>
      <c r="J31" s="178">
        <f>'10'!I28</f>
        <v>0.3</v>
      </c>
    </row>
    <row r="32" spans="1:10" ht="21.75" customHeight="1">
      <c r="A32" s="193">
        <v>23</v>
      </c>
      <c r="B32" s="180" t="str">
        <f>'10'!B29</f>
        <v>Иные межбюджетные трансферты</v>
      </c>
      <c r="C32" s="85" t="s">
        <v>112</v>
      </c>
      <c r="D32" s="85" t="str">
        <f>'10'!C29</f>
        <v>01</v>
      </c>
      <c r="E32" s="85" t="str">
        <f>'10'!D29</f>
        <v>06</v>
      </c>
      <c r="F32" s="85" t="str">
        <f>'10'!E29</f>
        <v>992А000230</v>
      </c>
      <c r="G32" s="85" t="str">
        <f>'10'!F29</f>
        <v>540</v>
      </c>
      <c r="H32" s="152">
        <f>'10'!G29</f>
        <v>0</v>
      </c>
      <c r="I32" s="157">
        <f>'10'!H29</f>
        <v>0.3</v>
      </c>
      <c r="J32" s="178">
        <f>'10'!I29</f>
        <v>0.3</v>
      </c>
    </row>
    <row r="33" spans="1:10" ht="31.5">
      <c r="A33" s="192">
        <v>24</v>
      </c>
      <c r="B33" s="180" t="str">
        <f>'10'!B30</f>
        <v>Обеспечение проведения выборов и референдумов</v>
      </c>
      <c r="C33" s="85" t="s">
        <v>112</v>
      </c>
      <c r="D33" s="85" t="str">
        <f>'10'!C30</f>
        <v>01</v>
      </c>
      <c r="E33" s="85" t="str">
        <f>'10'!D30</f>
        <v>07</v>
      </c>
      <c r="F33" s="85" t="str">
        <f>'10'!E30</f>
        <v>992А000230</v>
      </c>
      <c r="G33" s="85" t="str">
        <f>'10'!F30</f>
        <v>000</v>
      </c>
      <c r="H33" s="152">
        <f>'10'!G30</f>
        <v>0</v>
      </c>
      <c r="I33" s="157">
        <f>'10'!H30</f>
        <v>0</v>
      </c>
      <c r="J33" s="178">
        <f>'10'!I30</f>
        <v>0</v>
      </c>
    </row>
    <row r="34" spans="1:10" ht="23.25" customHeight="1">
      <c r="A34" s="192">
        <v>25</v>
      </c>
      <c r="B34" s="180" t="str">
        <f>'10'!B31</f>
        <v>Специальные расходы</v>
      </c>
      <c r="C34" s="85" t="s">
        <v>112</v>
      </c>
      <c r="D34" s="85" t="str">
        <f>'10'!C31</f>
        <v>01</v>
      </c>
      <c r="E34" s="85" t="str">
        <f>'10'!D31</f>
        <v>07</v>
      </c>
      <c r="F34" s="85" t="str">
        <f>'10'!E31</f>
        <v>992А000230</v>
      </c>
      <c r="G34" s="85" t="str">
        <f>'10'!F31</f>
        <v>880</v>
      </c>
      <c r="H34" s="152">
        <f>'10'!G31</f>
        <v>0</v>
      </c>
      <c r="I34" s="157">
        <f>'10'!H31</f>
        <v>0</v>
      </c>
      <c r="J34" s="178">
        <f>'10'!I31</f>
        <v>0</v>
      </c>
    </row>
    <row r="35" spans="1:10" ht="34.5" customHeight="1">
      <c r="A35" s="193">
        <v>26</v>
      </c>
      <c r="B35" s="180" t="str">
        <f>'10'!B32</f>
        <v>Резервный фонд муниципального образования «Сейкинское сельское поселение»</v>
      </c>
      <c r="C35" s="85" t="s">
        <v>112</v>
      </c>
      <c r="D35" s="85" t="str">
        <f>'10'!C32</f>
        <v>01</v>
      </c>
      <c r="E35" s="85" t="str">
        <f>'10'!D32</f>
        <v>11</v>
      </c>
      <c r="F35" s="85" t="str">
        <f>'10'!E32</f>
        <v>995Ш000510</v>
      </c>
      <c r="G35" s="85" t="str">
        <f>'10'!F32</f>
        <v>000</v>
      </c>
      <c r="H35" s="152">
        <f>'10'!G32</f>
        <v>0</v>
      </c>
      <c r="I35" s="157">
        <f>'10'!H32</f>
        <v>50</v>
      </c>
      <c r="J35" s="178">
        <f>'10'!I32</f>
        <v>50</v>
      </c>
    </row>
    <row r="36" spans="1:10" ht="23.25" customHeight="1">
      <c r="A36" s="192">
        <v>27</v>
      </c>
      <c r="B36" s="180" t="str">
        <f>'10'!B33</f>
        <v>Резервный фонд местной администрации</v>
      </c>
      <c r="C36" s="85" t="s">
        <v>112</v>
      </c>
      <c r="D36" s="85" t="str">
        <f>'10'!C33</f>
        <v>01</v>
      </c>
      <c r="E36" s="85" t="str">
        <f>'10'!D33</f>
        <v>11</v>
      </c>
      <c r="F36" s="85" t="str">
        <f>'10'!E33</f>
        <v>995Ш000510</v>
      </c>
      <c r="G36" s="85" t="str">
        <f>'10'!F33</f>
        <v>870</v>
      </c>
      <c r="H36" s="152">
        <f>'10'!G33</f>
        <v>0</v>
      </c>
      <c r="I36" s="157">
        <f>'10'!H33</f>
        <v>50</v>
      </c>
      <c r="J36" s="178">
        <f>'10'!I33</f>
        <v>50</v>
      </c>
    </row>
    <row r="37" spans="1:10" ht="17.25" customHeight="1">
      <c r="A37" s="192">
        <v>28</v>
      </c>
      <c r="B37" s="180" t="str">
        <f>'10'!B34</f>
        <v>Непрограммные направления деятельности</v>
      </c>
      <c r="C37" s="85" t="s">
        <v>112</v>
      </c>
      <c r="D37" s="85" t="str">
        <f>'10'!C34</f>
        <v>02</v>
      </c>
      <c r="E37" s="85" t="str">
        <f>'10'!D34</f>
        <v>03</v>
      </c>
      <c r="F37" s="85" t="str">
        <f>'10'!E34</f>
        <v>0000000000</v>
      </c>
      <c r="G37" s="85" t="str">
        <f>'10'!F34</f>
        <v>000</v>
      </c>
      <c r="H37" s="152">
        <f>'10'!G34</f>
        <v>-14.499999999999998</v>
      </c>
      <c r="I37" s="157">
        <f>'10'!H34</f>
        <v>350.1</v>
      </c>
      <c r="J37" s="178">
        <f>'10'!I34</f>
        <v>363.1</v>
      </c>
    </row>
    <row r="38" spans="1:10" ht="18.75">
      <c r="A38" s="193">
        <v>29</v>
      </c>
      <c r="B38" s="180" t="str">
        <f>'10'!B35</f>
        <v>Национальная оборона</v>
      </c>
      <c r="C38" s="85" t="s">
        <v>112</v>
      </c>
      <c r="D38" s="85" t="str">
        <f>'10'!C35</f>
        <v>02</v>
      </c>
      <c r="E38" s="85" t="str">
        <f>'10'!D35</f>
        <v>03</v>
      </c>
      <c r="F38" s="85" t="str">
        <f>'10'!E35</f>
        <v>0000000000</v>
      </c>
      <c r="G38" s="85" t="str">
        <f>'10'!F35</f>
        <v>000</v>
      </c>
      <c r="H38" s="152">
        <f>'10'!G35</f>
        <v>-14.499999999999998</v>
      </c>
      <c r="I38" s="157">
        <f>'10'!H35</f>
        <v>350.1</v>
      </c>
      <c r="J38" s="178">
        <f>'10'!I35</f>
        <v>363.1</v>
      </c>
    </row>
    <row r="39" spans="1:10" ht="24" customHeight="1">
      <c r="A39" s="192">
        <v>30</v>
      </c>
      <c r="B39" s="180" t="str">
        <f>'10'!B36</f>
        <v>Мобилизационная и вневойсковая подготовка</v>
      </c>
      <c r="C39" s="85" t="s">
        <v>112</v>
      </c>
      <c r="D39" s="85" t="str">
        <f>'10'!C36</f>
        <v>02</v>
      </c>
      <c r="E39" s="85" t="str">
        <f>'10'!D36</f>
        <v>03</v>
      </c>
      <c r="F39" s="85" t="str">
        <f>'10'!E36</f>
        <v>993В051180</v>
      </c>
      <c r="G39" s="85" t="str">
        <f>'10'!F36</f>
        <v>000</v>
      </c>
      <c r="H39" s="152">
        <f>'10'!G36</f>
        <v>-14.499999999999998</v>
      </c>
      <c r="I39" s="157">
        <f>'10'!H36</f>
        <v>350.1</v>
      </c>
      <c r="J39" s="178">
        <f>'10'!I36</f>
        <v>363.1</v>
      </c>
    </row>
    <row r="40" spans="1:10" ht="33.75" customHeight="1">
      <c r="A40" s="192">
        <v>31</v>
      </c>
      <c r="B40" s="180" t="str">
        <f>'10'!B37</f>
        <v>Субвенции на осуществление первичного воинского учета на территориях, где отсутствуют военные комиссариаты</v>
      </c>
      <c r="C40" s="85" t="s">
        <v>112</v>
      </c>
      <c r="D40" s="85" t="str">
        <f>'10'!C37</f>
        <v>02</v>
      </c>
      <c r="E40" s="85" t="str">
        <f>'10'!D37</f>
        <v>03</v>
      </c>
      <c r="F40" s="85" t="str">
        <f>'10'!E37</f>
        <v>993В051180</v>
      </c>
      <c r="G40" s="85" t="str">
        <f>'10'!F37</f>
        <v>000</v>
      </c>
      <c r="H40" s="152">
        <f>'10'!G37</f>
        <v>-14.499999999999998</v>
      </c>
      <c r="I40" s="157">
        <f>'10'!H37</f>
        <v>350.1</v>
      </c>
      <c r="J40" s="178">
        <f>'10'!I37</f>
        <v>363.1</v>
      </c>
    </row>
    <row r="41" spans="1:10" ht="33.75" customHeight="1">
      <c r="A41" s="193">
        <v>32</v>
      </c>
      <c r="B41" s="180" t="str">
        <f>'10'!B38</f>
        <v xml:space="preserve">Фонд оплаты труда государственных (муниципальных) органов </v>
      </c>
      <c r="C41" s="85" t="s">
        <v>112</v>
      </c>
      <c r="D41" s="85" t="str">
        <f>'10'!C38</f>
        <v>02</v>
      </c>
      <c r="E41" s="85" t="str">
        <f>'10'!D38</f>
        <v>03</v>
      </c>
      <c r="F41" s="85" t="str">
        <f>'10'!E38</f>
        <v>993В051180</v>
      </c>
      <c r="G41" s="85" t="str">
        <f>'10'!F38</f>
        <v>121</v>
      </c>
      <c r="H41" s="152">
        <f>'10'!G38</f>
        <v>3</v>
      </c>
      <c r="I41" s="157">
        <f>'10'!H38</f>
        <v>223.2</v>
      </c>
      <c r="J41" s="178">
        <f>'10'!I38</f>
        <v>223.2</v>
      </c>
    </row>
    <row r="42" spans="1:10" ht="31.5">
      <c r="A42" s="192">
        <v>33</v>
      </c>
      <c r="B42" s="180" t="str">
        <f>'10'!B39</f>
        <v>Взносы по обязательному социальному страхованию</v>
      </c>
      <c r="C42" s="85" t="s">
        <v>112</v>
      </c>
      <c r="D42" s="85" t="str">
        <f>'10'!C39</f>
        <v>02</v>
      </c>
      <c r="E42" s="85" t="str">
        <f>'10'!D39</f>
        <v>03</v>
      </c>
      <c r="F42" s="85" t="str">
        <f>'10'!E39</f>
        <v>993В051180</v>
      </c>
      <c r="G42" s="85" t="str">
        <f>'10'!F39</f>
        <v>129</v>
      </c>
      <c r="H42" s="152">
        <f>'10'!G39</f>
        <v>0.9</v>
      </c>
      <c r="I42" s="157">
        <f>'10'!H39</f>
        <v>67.400000000000006</v>
      </c>
      <c r="J42" s="178">
        <f>'10'!I39</f>
        <v>67.400000000000006</v>
      </c>
    </row>
    <row r="43" spans="1:10" ht="21" customHeight="1">
      <c r="A43" s="192">
        <v>34</v>
      </c>
      <c r="B43" s="180" t="str">
        <f>'10'!B40</f>
        <v>Прочая закупка товаров, работ и услуг для обеспечения государственных (муниципальных) нужд</v>
      </c>
      <c r="C43" s="85" t="s">
        <v>112</v>
      </c>
      <c r="D43" s="85" t="str">
        <f>'10'!C40</f>
        <v>02</v>
      </c>
      <c r="E43" s="85" t="str">
        <f>'10'!D40</f>
        <v>03</v>
      </c>
      <c r="F43" s="85" t="str">
        <f>'10'!E40</f>
        <v>993В051180</v>
      </c>
      <c r="G43" s="85" t="str">
        <f>'10'!F40</f>
        <v>244</v>
      </c>
      <c r="H43" s="152">
        <f>'10'!G40</f>
        <v>-18.399999999999999</v>
      </c>
      <c r="I43" s="157">
        <f>'10'!H40</f>
        <v>59.5</v>
      </c>
      <c r="J43" s="178">
        <f>'10'!I40</f>
        <v>72.5</v>
      </c>
    </row>
    <row r="44" spans="1:10" ht="50.25" customHeight="1">
      <c r="A44" s="193">
        <v>35</v>
      </c>
      <c r="B44" s="180" t="str">
        <f>'10'!B41</f>
        <v>МП "Комплексное развитие территории муниципального образования "Сейкинское сельское поселение"</v>
      </c>
      <c r="C44" s="85" t="s">
        <v>112</v>
      </c>
      <c r="D44" s="85" t="str">
        <f>'10'!C41</f>
        <v>03</v>
      </c>
      <c r="E44" s="85" t="str">
        <f>'10'!D41</f>
        <v>10</v>
      </c>
      <c r="F44" s="85" t="str">
        <f>'10'!E41</f>
        <v>0000000000</v>
      </c>
      <c r="G44" s="85" t="str">
        <f>'10'!F41</f>
        <v>000</v>
      </c>
      <c r="H44" s="152">
        <f>'10'!G41</f>
        <v>0</v>
      </c>
      <c r="I44" s="157">
        <f>'10'!H41</f>
        <v>65</v>
      </c>
      <c r="J44" s="178">
        <f>'10'!I41</f>
        <v>65</v>
      </c>
    </row>
    <row r="45" spans="1:10" ht="31.5">
      <c r="A45" s="192">
        <v>36</v>
      </c>
      <c r="B45" s="180" t="str">
        <f>'10'!B42</f>
        <v>Подпрограмма "Устойчивое развитие систем жизнеобеспечения"</v>
      </c>
      <c r="C45" s="85" t="s">
        <v>112</v>
      </c>
      <c r="D45" s="85" t="str">
        <f>'10'!C42</f>
        <v>03</v>
      </c>
      <c r="E45" s="85" t="str">
        <f>'10'!D42</f>
        <v>10</v>
      </c>
      <c r="F45" s="85" t="str">
        <f>'10'!E42</f>
        <v>0110000000</v>
      </c>
      <c r="G45" s="85" t="str">
        <f>'10'!F42</f>
        <v>000</v>
      </c>
      <c r="H45" s="152">
        <f>'10'!G42</f>
        <v>0</v>
      </c>
      <c r="I45" s="157">
        <f>'10'!H42</f>
        <v>65</v>
      </c>
      <c r="J45" s="178">
        <f>'10'!I42</f>
        <v>65</v>
      </c>
    </row>
    <row r="46" spans="1:10" ht="35.25" customHeight="1">
      <c r="A46" s="192">
        <v>37</v>
      </c>
      <c r="B46" s="180" t="str">
        <f>'10'!B43</f>
        <v>Основное мероприятие "Обеспечение пожарной безопасности "</v>
      </c>
      <c r="C46" s="85" t="s">
        <v>112</v>
      </c>
      <c r="D46" s="85" t="str">
        <f>'10'!C43</f>
        <v>03</v>
      </c>
      <c r="E46" s="85" t="str">
        <f>'10'!D43</f>
        <v>10</v>
      </c>
      <c r="F46" s="85" t="str">
        <f>'10'!E43</f>
        <v>0111000100</v>
      </c>
      <c r="G46" s="85" t="str">
        <f>'10'!F43</f>
        <v>000</v>
      </c>
      <c r="H46" s="152">
        <f>'10'!G43</f>
        <v>0</v>
      </c>
      <c r="I46" s="157">
        <f>'10'!H43</f>
        <v>65</v>
      </c>
      <c r="J46" s="178">
        <f>'10'!I43</f>
        <v>65</v>
      </c>
    </row>
    <row r="47" spans="1:10" ht="52.5" customHeight="1">
      <c r="A47" s="193">
        <v>38</v>
      </c>
      <c r="B47" s="180" t="str">
        <f>'10'!B44</f>
        <v>Прочая закупка товаров, работ и услуг для обеспечения государственных (муниципальных) нужд</v>
      </c>
      <c r="C47" s="85" t="s">
        <v>112</v>
      </c>
      <c r="D47" s="85" t="str">
        <f>'10'!C44</f>
        <v>03</v>
      </c>
      <c r="E47" s="85" t="str">
        <f>'10'!D44</f>
        <v>10</v>
      </c>
      <c r="F47" s="85" t="str">
        <f>'10'!E44</f>
        <v>0111000110</v>
      </c>
      <c r="G47" s="85" t="str">
        <f>'10'!F44</f>
        <v>244</v>
      </c>
      <c r="H47" s="152">
        <f>'10'!G44</f>
        <v>0</v>
      </c>
      <c r="I47" s="157">
        <f>'10'!H44</f>
        <v>65</v>
      </c>
      <c r="J47" s="178">
        <f>'10'!I44</f>
        <v>65</v>
      </c>
    </row>
    <row r="48" spans="1:10" ht="54" customHeight="1">
      <c r="A48" s="192">
        <v>39</v>
      </c>
      <c r="B48" s="180" t="str">
        <f>'10'!B45</f>
        <v>МП "Комплексное развитие территории муниципального образования "Сейкинское сельское поселение"</v>
      </c>
      <c r="C48" s="85" t="s">
        <v>112</v>
      </c>
      <c r="D48" s="85" t="str">
        <f>'10'!C45</f>
        <v>04</v>
      </c>
      <c r="E48" s="85" t="str">
        <f>'10'!D45</f>
        <v>09</v>
      </c>
      <c r="F48" s="85" t="str">
        <f>'10'!E45</f>
        <v>0000000000</v>
      </c>
      <c r="G48" s="85" t="str">
        <f>'10'!F45</f>
        <v>000</v>
      </c>
      <c r="H48" s="152">
        <f>'10'!G45</f>
        <v>-2.12</v>
      </c>
      <c r="I48" s="157">
        <f>'10'!H45</f>
        <v>1006.8</v>
      </c>
      <c r="J48" s="178">
        <f>'10'!I45</f>
        <v>1000.7</v>
      </c>
    </row>
    <row r="49" spans="1:10" ht="31.5">
      <c r="A49" s="192">
        <v>40</v>
      </c>
      <c r="B49" s="180" t="str">
        <f>'10'!B46</f>
        <v>Подпрограмма "Устойчивое развитие систем жизнеобеспечения"</v>
      </c>
      <c r="C49" s="85" t="s">
        <v>112</v>
      </c>
      <c r="D49" s="85" t="str">
        <f>'10'!C46</f>
        <v>04</v>
      </c>
      <c r="E49" s="85" t="str">
        <f>'10'!D46</f>
        <v>09</v>
      </c>
      <c r="F49" s="85" t="str">
        <f>'10'!E46</f>
        <v>0110000000</v>
      </c>
      <c r="G49" s="85" t="str">
        <f>'10'!F46</f>
        <v>000</v>
      </c>
      <c r="H49" s="152">
        <f>'10'!G46</f>
        <v>-2.12</v>
      </c>
      <c r="I49" s="157">
        <f>'10'!H46</f>
        <v>1006.8</v>
      </c>
      <c r="J49" s="178">
        <f>'10'!I46</f>
        <v>1000.7</v>
      </c>
    </row>
    <row r="50" spans="1:10" ht="31.5">
      <c r="A50" s="193">
        <v>41</v>
      </c>
      <c r="B50" s="180" t="str">
        <f>'10'!B47</f>
        <v>Основное мероприятие "Дорожное хозяйство (дорожные фонды)"</v>
      </c>
      <c r="C50" s="85" t="s">
        <v>112</v>
      </c>
      <c r="D50" s="85" t="str">
        <f>'10'!C47</f>
        <v>04</v>
      </c>
      <c r="E50" s="85" t="str">
        <f>'10'!D47</f>
        <v>09</v>
      </c>
      <c r="F50" s="85" t="str">
        <f>'10'!E47</f>
        <v>0112000200</v>
      </c>
      <c r="G50" s="85" t="str">
        <f>'10'!F47</f>
        <v>000</v>
      </c>
      <c r="H50" s="152">
        <f>'10'!G47</f>
        <v>-2.12</v>
      </c>
      <c r="I50" s="157">
        <f>'10'!H47</f>
        <v>1006.8</v>
      </c>
      <c r="J50" s="178">
        <f>'10'!I47</f>
        <v>1000.7</v>
      </c>
    </row>
    <row r="51" spans="1:10" ht="53.25" customHeight="1">
      <c r="A51" s="192">
        <v>42</v>
      </c>
      <c r="B51" s="180" t="str">
        <f>'10'!B48</f>
        <v>Прочая закупка товаров, работ и услуг для обеспечения государственных (муниципальных) нужд</v>
      </c>
      <c r="C51" s="85" t="s">
        <v>112</v>
      </c>
      <c r="D51" s="85" t="str">
        <f>'10'!C48</f>
        <v>04</v>
      </c>
      <c r="E51" s="85" t="str">
        <f>'10'!D48</f>
        <v>09</v>
      </c>
      <c r="F51" s="85" t="str">
        <f>'10'!E48</f>
        <v>0112000210</v>
      </c>
      <c r="G51" s="85" t="str">
        <f>'10'!F48</f>
        <v>244</v>
      </c>
      <c r="H51" s="152">
        <f>'10'!G48</f>
        <v>-2.12</v>
      </c>
      <c r="I51" s="157">
        <f>'10'!H48</f>
        <v>914.8</v>
      </c>
      <c r="J51" s="178">
        <f>'10'!I48</f>
        <v>908.7</v>
      </c>
    </row>
    <row r="52" spans="1:10" ht="53.25" customHeight="1">
      <c r="A52" s="192">
        <v>43</v>
      </c>
      <c r="B52" s="180" t="str">
        <f>'10'!B49</f>
        <v>Закупка энергетических ресурсов</v>
      </c>
      <c r="C52" s="85" t="s">
        <v>112</v>
      </c>
      <c r="D52" s="85" t="str">
        <f>'10'!C49</f>
        <v>04</v>
      </c>
      <c r="E52" s="85" t="str">
        <f>'10'!D49</f>
        <v>09</v>
      </c>
      <c r="F52" s="85" t="str">
        <f>'10'!E49</f>
        <v>0112000210</v>
      </c>
      <c r="G52" s="85" t="str">
        <f>'10'!F49</f>
        <v>247</v>
      </c>
      <c r="H52" s="152">
        <f>'10'!G49</f>
        <v>0</v>
      </c>
      <c r="I52" s="157">
        <f>'10'!H49</f>
        <v>92</v>
      </c>
      <c r="J52" s="178">
        <f>'10'!I49</f>
        <v>92</v>
      </c>
    </row>
    <row r="53" spans="1:10" ht="51.75" customHeight="1">
      <c r="A53" s="193">
        <v>44</v>
      </c>
      <c r="B53" s="180" t="str">
        <f>'10'!B50</f>
        <v>МП "Комплексное развитие территории муниципального образования "Сейкинское сельское поселение"</v>
      </c>
      <c r="C53" s="85" t="s">
        <v>112</v>
      </c>
      <c r="D53" s="85" t="str">
        <f>'10'!C50</f>
        <v>05</v>
      </c>
      <c r="E53" s="85" t="str">
        <f>'10'!D50</f>
        <v>03</v>
      </c>
      <c r="F53" s="85" t="str">
        <f>'10'!E50</f>
        <v>0000000000</v>
      </c>
      <c r="G53" s="85" t="str">
        <f>'10'!F50</f>
        <v>000</v>
      </c>
      <c r="H53" s="152">
        <f>'10'!G50</f>
        <v>0.04</v>
      </c>
      <c r="I53" s="157">
        <f>'10'!H50</f>
        <v>65.2</v>
      </c>
      <c r="J53" s="178">
        <f>'10'!I50</f>
        <v>65.2</v>
      </c>
    </row>
    <row r="54" spans="1:10" ht="31.5">
      <c r="A54" s="192">
        <v>45</v>
      </c>
      <c r="B54" s="180" t="str">
        <f>'10'!B51</f>
        <v>Подпрограмма "Устойчивое развитие систем жизнеобеспечения"</v>
      </c>
      <c r="C54" s="85" t="s">
        <v>112</v>
      </c>
      <c r="D54" s="85" t="str">
        <f>'10'!C51</f>
        <v>05</v>
      </c>
      <c r="E54" s="85" t="str">
        <f>'10'!D51</f>
        <v>03</v>
      </c>
      <c r="F54" s="85" t="str">
        <f>'10'!E51</f>
        <v>0110000000</v>
      </c>
      <c r="G54" s="85" t="str">
        <f>'10'!F51</f>
        <v>000</v>
      </c>
      <c r="H54" s="152">
        <f>'10'!G51</f>
        <v>0.04</v>
      </c>
      <c r="I54" s="157">
        <f>'10'!H51</f>
        <v>65.2</v>
      </c>
      <c r="J54" s="178">
        <f>'10'!I51</f>
        <v>65.2</v>
      </c>
    </row>
    <row r="55" spans="1:10" ht="21" customHeight="1">
      <c r="A55" s="192">
        <v>46</v>
      </c>
      <c r="B55" s="180" t="str">
        <f>'10'!B52</f>
        <v>Основное мероприятие "Благоустройство"</v>
      </c>
      <c r="C55" s="85" t="s">
        <v>112</v>
      </c>
      <c r="D55" s="85" t="str">
        <f>'10'!C52</f>
        <v>05</v>
      </c>
      <c r="E55" s="85" t="str">
        <f>'10'!D52</f>
        <v>03</v>
      </c>
      <c r="F55" s="85" t="str">
        <f>'10'!E52</f>
        <v>0113000300</v>
      </c>
      <c r="G55" s="85" t="str">
        <f>'10'!F52</f>
        <v>000</v>
      </c>
      <c r="H55" s="152">
        <f>'10'!G52</f>
        <v>0.04</v>
      </c>
      <c r="I55" s="157">
        <f>'10'!H52</f>
        <v>65.2</v>
      </c>
      <c r="J55" s="178">
        <f>'10'!I52</f>
        <v>65.2</v>
      </c>
    </row>
    <row r="56" spans="1:10" ht="52.5" customHeight="1">
      <c r="A56" s="193">
        <v>47</v>
      </c>
      <c r="B56" s="180" t="str">
        <f>'10'!B53</f>
        <v>Прочая закупка товаров, работ и услуг для обеспечения государственных (муниципальных) нужд</v>
      </c>
      <c r="C56" s="85" t="s">
        <v>112</v>
      </c>
      <c r="D56" s="85" t="str">
        <f>'10'!C53</f>
        <v>05</v>
      </c>
      <c r="E56" s="85" t="str">
        <f>'10'!D53</f>
        <v>03</v>
      </c>
      <c r="F56" s="85" t="str">
        <f>'10'!E53</f>
        <v>0113000310</v>
      </c>
      <c r="G56" s="85" t="str">
        <f>'10'!F53</f>
        <v>244</v>
      </c>
      <c r="H56" s="152">
        <f>'10'!G53</f>
        <v>0.04</v>
      </c>
      <c r="I56" s="157">
        <f>'10'!H53</f>
        <v>65.2</v>
      </c>
      <c r="J56" s="178">
        <f>'10'!I53</f>
        <v>65.2</v>
      </c>
    </row>
    <row r="57" spans="1:10" ht="47.25">
      <c r="A57" s="192">
        <v>48</v>
      </c>
      <c r="B57" s="180" t="str">
        <f>'10'!B54</f>
        <v>МП "Комплексное развитие территории муниципального образования "Сейкинское сельское поселение"</v>
      </c>
      <c r="C57" s="85" t="s">
        <v>112</v>
      </c>
      <c r="D57" s="85" t="str">
        <f>'10'!C54</f>
        <v>08</v>
      </c>
      <c r="E57" s="85" t="str">
        <f>'10'!D54</f>
        <v>01</v>
      </c>
      <c r="F57" s="85" t="str">
        <f>'10'!E54</f>
        <v>0000000000</v>
      </c>
      <c r="G57" s="85" t="str">
        <f>'10'!F54</f>
        <v>000</v>
      </c>
      <c r="H57" s="152">
        <f>'10'!G54</f>
        <v>0</v>
      </c>
      <c r="I57" s="157">
        <f>'10'!H54</f>
        <v>30</v>
      </c>
      <c r="J57" s="178">
        <f>'10'!I54</f>
        <v>30</v>
      </c>
    </row>
    <row r="58" spans="1:10" ht="33" customHeight="1">
      <c r="A58" s="192">
        <v>49</v>
      </c>
      <c r="B58" s="180" t="str">
        <f>'10'!B55</f>
        <v>Подпрограмма "Развитие социально-культурной сферы"</v>
      </c>
      <c r="C58" s="85" t="s">
        <v>112</v>
      </c>
      <c r="D58" s="85" t="str">
        <f>'10'!C55</f>
        <v>08</v>
      </c>
      <c r="E58" s="85" t="str">
        <f>'10'!D55</f>
        <v>01</v>
      </c>
      <c r="F58" s="85" t="str">
        <f>'10'!E55</f>
        <v>0120000000</v>
      </c>
      <c r="G58" s="85" t="str">
        <f>'10'!F55</f>
        <v>000</v>
      </c>
      <c r="H58" s="152">
        <f>'10'!G55</f>
        <v>0</v>
      </c>
      <c r="I58" s="157">
        <f>'10'!H55</f>
        <v>30</v>
      </c>
      <c r="J58" s="178">
        <f>'10'!I55</f>
        <v>30</v>
      </c>
    </row>
    <row r="59" spans="1:10" ht="18.75">
      <c r="A59" s="193">
        <v>50</v>
      </c>
      <c r="B59" s="180" t="str">
        <f>'10'!B56</f>
        <v>Основное мероприятие "Культура"</v>
      </c>
      <c r="C59" s="85" t="s">
        <v>112</v>
      </c>
      <c r="D59" s="85" t="str">
        <f>'10'!C56</f>
        <v>08</v>
      </c>
      <c r="E59" s="85" t="str">
        <f>'10'!D56</f>
        <v>01</v>
      </c>
      <c r="F59" s="85" t="str">
        <f>'10'!E56</f>
        <v>0121000100</v>
      </c>
      <c r="G59" s="85" t="str">
        <f>'10'!F56</f>
        <v>000</v>
      </c>
      <c r="H59" s="152">
        <f>'10'!G56</f>
        <v>0</v>
      </c>
      <c r="I59" s="157">
        <f>'10'!H56</f>
        <v>30</v>
      </c>
      <c r="J59" s="178">
        <f>'10'!I56</f>
        <v>30</v>
      </c>
    </row>
    <row r="60" spans="1:10" ht="53.25" customHeight="1">
      <c r="A60" s="192">
        <v>51</v>
      </c>
      <c r="B60" s="180" t="str">
        <f>'10'!B57</f>
        <v>Прочая закупка товаров, работ и услуг для обеспечения государственных (муниципальных) нужд</v>
      </c>
      <c r="C60" s="85" t="s">
        <v>112</v>
      </c>
      <c r="D60" s="85" t="str">
        <f>'10'!C57</f>
        <v>08</v>
      </c>
      <c r="E60" s="85" t="str">
        <f>'10'!D57</f>
        <v>01</v>
      </c>
      <c r="F60" s="85" t="str">
        <f>'10'!E57</f>
        <v>0121000110</v>
      </c>
      <c r="G60" s="85" t="str">
        <f>'10'!F57</f>
        <v>244</v>
      </c>
      <c r="H60" s="152">
        <f>'10'!G57</f>
        <v>0</v>
      </c>
      <c r="I60" s="157">
        <f>'10'!H57</f>
        <v>30</v>
      </c>
      <c r="J60" s="178">
        <f>'10'!I57</f>
        <v>30</v>
      </c>
    </row>
    <row r="61" spans="1:10" ht="51" customHeight="1">
      <c r="A61" s="192">
        <v>52</v>
      </c>
      <c r="B61" s="180" t="str">
        <f>'10'!B58</f>
        <v>МП "Комплексное развитие территории муниципального образования "Сейкинское сельское поселение"</v>
      </c>
      <c r="C61" s="85" t="s">
        <v>112</v>
      </c>
      <c r="D61" s="85" t="str">
        <f>'10'!C58</f>
        <v>10</v>
      </c>
      <c r="E61" s="85" t="str">
        <f>'10'!D58</f>
        <v>01</v>
      </c>
      <c r="F61" s="85" t="str">
        <f>'10'!E58</f>
        <v>0000000000</v>
      </c>
      <c r="G61" s="85" t="str">
        <f>'10'!F58</f>
        <v>000</v>
      </c>
      <c r="H61" s="152">
        <f>'10'!G58</f>
        <v>0</v>
      </c>
      <c r="I61" s="157">
        <f>'10'!H58</f>
        <v>72</v>
      </c>
      <c r="J61" s="178">
        <f>'10'!I58</f>
        <v>72</v>
      </c>
    </row>
    <row r="62" spans="1:10" ht="31.5">
      <c r="A62" s="193">
        <v>53</v>
      </c>
      <c r="B62" s="180" t="str">
        <f>'10'!B59</f>
        <v>Подпрограмма "Развитие социально-культурной сферы"</v>
      </c>
      <c r="C62" s="85" t="s">
        <v>112</v>
      </c>
      <c r="D62" s="85" t="str">
        <f>'10'!C59</f>
        <v>10</v>
      </c>
      <c r="E62" s="85" t="str">
        <f>'10'!D59</f>
        <v>01</v>
      </c>
      <c r="F62" s="85" t="str">
        <f>'10'!E59</f>
        <v>0120000000</v>
      </c>
      <c r="G62" s="85" t="str">
        <f>'10'!F59</f>
        <v>000</v>
      </c>
      <c r="H62" s="152">
        <f>'10'!G59</f>
        <v>0</v>
      </c>
      <c r="I62" s="157">
        <f>'10'!H59</f>
        <v>72</v>
      </c>
      <c r="J62" s="178">
        <f>'10'!I59</f>
        <v>72</v>
      </c>
    </row>
    <row r="63" spans="1:10" ht="24" customHeight="1">
      <c r="A63" s="192">
        <v>54</v>
      </c>
      <c r="B63" s="180" t="str">
        <f>'10'!B60</f>
        <v>Основное мероприятие "Социальная политика "</v>
      </c>
      <c r="C63" s="85" t="s">
        <v>112</v>
      </c>
      <c r="D63" s="85" t="str">
        <f>'10'!C60</f>
        <v>10</v>
      </c>
      <c r="E63" s="85" t="str">
        <f>'10'!D60</f>
        <v>01</v>
      </c>
      <c r="F63" s="85" t="str">
        <f>'10'!E60</f>
        <v>0122000200</v>
      </c>
      <c r="G63" s="85" t="str">
        <f>'10'!F60</f>
        <v>000</v>
      </c>
      <c r="H63" s="152">
        <f>'10'!G60</f>
        <v>0</v>
      </c>
      <c r="I63" s="157">
        <f>'10'!H60</f>
        <v>72</v>
      </c>
      <c r="J63" s="178">
        <f>'10'!I60</f>
        <v>72</v>
      </c>
    </row>
    <row r="64" spans="1:10" ht="50.25" customHeight="1">
      <c r="A64" s="192">
        <v>55</v>
      </c>
      <c r="B64" s="180" t="str">
        <f>'10'!B61</f>
        <v>Пособия, компенсация, меры социальной поддержки по публичным нормативным обязательствам</v>
      </c>
      <c r="C64" s="85" t="s">
        <v>112</v>
      </c>
      <c r="D64" s="85" t="str">
        <f>'10'!C61</f>
        <v>10</v>
      </c>
      <c r="E64" s="85" t="str">
        <f>'10'!D61</f>
        <v>01</v>
      </c>
      <c r="F64" s="85" t="str">
        <f>'10'!E61</f>
        <v>0122000210</v>
      </c>
      <c r="G64" s="85" t="str">
        <f>'10'!F61</f>
        <v>312</v>
      </c>
      <c r="H64" s="152">
        <f>'10'!G61</f>
        <v>0</v>
      </c>
      <c r="I64" s="157">
        <f>'10'!H61</f>
        <v>72</v>
      </c>
      <c r="J64" s="178">
        <f>'10'!I61</f>
        <v>72</v>
      </c>
    </row>
    <row r="65" spans="1:10" ht="49.5" customHeight="1">
      <c r="A65" s="193">
        <v>56</v>
      </c>
      <c r="B65" s="180" t="str">
        <f>'10'!B62</f>
        <v>МП "Комплексное развитие территории муниципального образования "Сейкинское сельское поселение"</v>
      </c>
      <c r="C65" s="85" t="s">
        <v>112</v>
      </c>
      <c r="D65" s="85" t="str">
        <f>'10'!C62</f>
        <v>11</v>
      </c>
      <c r="E65" s="85" t="str">
        <f>'10'!D62</f>
        <v>05</v>
      </c>
      <c r="F65" s="85" t="str">
        <f>'10'!E62</f>
        <v>0000000000</v>
      </c>
      <c r="G65" s="85" t="str">
        <f>'10'!F62</f>
        <v>000</v>
      </c>
      <c r="H65" s="152">
        <f>'10'!G62</f>
        <v>0</v>
      </c>
      <c r="I65" s="157">
        <f>'10'!H62</f>
        <v>122</v>
      </c>
      <c r="J65" s="178">
        <f>'10'!I62</f>
        <v>122</v>
      </c>
    </row>
    <row r="66" spans="1:10" ht="31.5">
      <c r="A66" s="192">
        <v>57</v>
      </c>
      <c r="B66" s="180" t="str">
        <f>'10'!B63</f>
        <v>Подпрограмма "Развитие социально-культурной сферы"</v>
      </c>
      <c r="C66" s="85" t="s">
        <v>112</v>
      </c>
      <c r="D66" s="85" t="str">
        <f>'10'!C63</f>
        <v>11</v>
      </c>
      <c r="E66" s="85" t="str">
        <f>'10'!D63</f>
        <v>05</v>
      </c>
      <c r="F66" s="85" t="str">
        <f>'10'!E63</f>
        <v>01200000000</v>
      </c>
      <c r="G66" s="85" t="str">
        <f>'10'!F63</f>
        <v>000</v>
      </c>
      <c r="H66" s="152">
        <f>'10'!G63</f>
        <v>0</v>
      </c>
      <c r="I66" s="157">
        <f>'10'!H63</f>
        <v>122</v>
      </c>
      <c r="J66" s="178">
        <f>'10'!I63</f>
        <v>122</v>
      </c>
    </row>
    <row r="67" spans="1:10" ht="20.25" customHeight="1">
      <c r="A67" s="192">
        <v>58</v>
      </c>
      <c r="B67" s="180" t="str">
        <f>'10'!B64</f>
        <v>Основное мероприятие "Физическая культура "</v>
      </c>
      <c r="C67" s="85" t="s">
        <v>112</v>
      </c>
      <c r="D67" s="85" t="str">
        <f>'10'!C64</f>
        <v>11</v>
      </c>
      <c r="E67" s="85" t="str">
        <f>'10'!D64</f>
        <v>05</v>
      </c>
      <c r="F67" s="85" t="str">
        <f>'10'!E64</f>
        <v>0123000300</v>
      </c>
      <c r="G67" s="85" t="str">
        <f>'10'!F64</f>
        <v>000</v>
      </c>
      <c r="H67" s="152">
        <f>'10'!G64</f>
        <v>0</v>
      </c>
      <c r="I67" s="157">
        <f>'10'!H64</f>
        <v>122</v>
      </c>
      <c r="J67" s="178">
        <f>'10'!I64</f>
        <v>122</v>
      </c>
    </row>
    <row r="68" spans="1:10" ht="53.25" customHeight="1">
      <c r="A68" s="192" t="s">
        <v>467</v>
      </c>
      <c r="B68" s="180" t="str">
        <f>'10'!B65</f>
        <v>Прочая закупка товаров, работ и услуг для обеспечения государственных (муниципальных) нужд</v>
      </c>
      <c r="C68" s="85" t="s">
        <v>112</v>
      </c>
      <c r="D68" s="85" t="str">
        <f>'10'!C65</f>
        <v>11</v>
      </c>
      <c r="E68" s="85" t="str">
        <f>'10'!D65</f>
        <v>05</v>
      </c>
      <c r="F68" s="85" t="str">
        <f>'10'!E65</f>
        <v>0123000330</v>
      </c>
      <c r="G68" s="85" t="str">
        <f>'10'!F65</f>
        <v>244</v>
      </c>
      <c r="H68" s="152">
        <f>'10'!G65</f>
        <v>0</v>
      </c>
      <c r="I68" s="157">
        <f>'10'!H65</f>
        <v>2</v>
      </c>
      <c r="J68" s="178">
        <f>'10'!I65</f>
        <v>2</v>
      </c>
    </row>
    <row r="69" spans="1:10" ht="20.25" customHeight="1">
      <c r="A69" s="192" t="s">
        <v>468</v>
      </c>
      <c r="B69" s="180" t="str">
        <f>'10'!B66</f>
        <v>Закупка энергетических ресурсов</v>
      </c>
      <c r="C69" s="85" t="s">
        <v>112</v>
      </c>
      <c r="D69" s="85" t="str">
        <f>'10'!C66</f>
        <v>11</v>
      </c>
      <c r="E69" s="85" t="str">
        <f>'10'!D66</f>
        <v>05</v>
      </c>
      <c r="F69" s="85" t="str">
        <f>'10'!E66</f>
        <v>0123000330</v>
      </c>
      <c r="G69" s="85" t="str">
        <f>'10'!F66</f>
        <v>247</v>
      </c>
      <c r="H69" s="152">
        <f>'10'!G66</f>
        <v>0</v>
      </c>
      <c r="I69" s="157">
        <f>'10'!H66</f>
        <v>110</v>
      </c>
      <c r="J69" s="178">
        <f>'10'!I66</f>
        <v>110</v>
      </c>
    </row>
    <row r="70" spans="1:10" ht="31.5">
      <c r="A70" s="193" t="s">
        <v>469</v>
      </c>
      <c r="B70" s="180" t="str">
        <f>'10'!B67</f>
        <v>Уплата налога на имущество организаций и земельного налога</v>
      </c>
      <c r="C70" s="85" t="s">
        <v>112</v>
      </c>
      <c r="D70" s="85" t="str">
        <f>'10'!C67</f>
        <v>11</v>
      </c>
      <c r="E70" s="85" t="str">
        <f>'10'!D67</f>
        <v>05</v>
      </c>
      <c r="F70" s="85" t="str">
        <f>'10'!E67</f>
        <v>0123000340</v>
      </c>
      <c r="G70" s="85" t="str">
        <f>'10'!F67</f>
        <v>851</v>
      </c>
      <c r="H70" s="152">
        <f>'10'!G67</f>
        <v>0</v>
      </c>
      <c r="I70" s="157">
        <f>'10'!H67</f>
        <v>10</v>
      </c>
      <c r="J70" s="178">
        <f>'10'!I67</f>
        <v>10</v>
      </c>
    </row>
    <row r="71" spans="1:10" ht="18.75">
      <c r="A71" s="413" t="s">
        <v>470</v>
      </c>
      <c r="B71" s="180" t="str">
        <f>'10'!B68</f>
        <v>Условно утвержденные расходы</v>
      </c>
      <c r="C71" s="85" t="s">
        <v>112</v>
      </c>
      <c r="D71" s="385" t="s">
        <v>320</v>
      </c>
      <c r="E71" s="85" t="str">
        <f>'10'!D68</f>
        <v>99</v>
      </c>
      <c r="F71" s="85" t="str">
        <f>'10'!E68</f>
        <v>999000000</v>
      </c>
      <c r="G71" s="85" t="str">
        <f>'10'!F68</f>
        <v>999</v>
      </c>
      <c r="H71" s="152">
        <f>'10'!G68</f>
        <v>61.3</v>
      </c>
      <c r="I71" s="157">
        <f>'10'!H68</f>
        <v>61.3</v>
      </c>
      <c r="J71" s="178">
        <f>'10'!I68</f>
        <v>121.5</v>
      </c>
    </row>
    <row r="72" spans="1:10" ht="18.75">
      <c r="B72" s="183" t="s">
        <v>280</v>
      </c>
      <c r="C72" s="194"/>
      <c r="D72" s="194"/>
      <c r="E72" s="194"/>
      <c r="F72" s="194"/>
      <c r="G72" s="194"/>
      <c r="H72" s="152">
        <f>'10'!G69</f>
        <v>-96.72</v>
      </c>
      <c r="I72" s="345">
        <f>'10'!H69</f>
        <v>3848.4</v>
      </c>
      <c r="J72" s="191">
        <f>'10'!I69</f>
        <v>3794.4</v>
      </c>
    </row>
  </sheetData>
  <mergeCells count="3">
    <mergeCell ref="A6:I6"/>
    <mergeCell ref="G7:I7"/>
    <mergeCell ref="C1:J4"/>
  </mergeCells>
  <pageMargins left="0.98425196850393704" right="0" top="0.55118110236220474" bottom="0.39370078740157483" header="0.31496062992125984" footer="0.39370078740157483"/>
  <pageSetup paperSize="9" scale="5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8"/>
  <sheetViews>
    <sheetView view="pageBreakPreview" topLeftCell="A4" zoomScale="110" zoomScaleSheetLayoutView="110" workbookViewId="0">
      <selection activeCell="F8" sqref="F8"/>
    </sheetView>
  </sheetViews>
  <sheetFormatPr defaultRowHeight="12.75"/>
  <cols>
    <col min="3" max="3" width="14.42578125" customWidth="1"/>
    <col min="4" max="4" width="48.140625" customWidth="1"/>
    <col min="5" max="5" width="12.28515625" customWidth="1"/>
    <col min="6" max="6" width="13.7109375" customWidth="1"/>
    <col min="7" max="7" width="13.42578125" customWidth="1"/>
    <col min="8" max="8" width="10.85546875" customWidth="1"/>
  </cols>
  <sheetData>
    <row r="1" spans="1:8" ht="112.5" customHeight="1">
      <c r="E1" s="485" t="s">
        <v>422</v>
      </c>
      <c r="F1" s="485"/>
      <c r="G1" s="485"/>
      <c r="H1" s="485"/>
    </row>
    <row r="4" spans="1:8" ht="64.5" customHeight="1">
      <c r="A4" s="496" t="s">
        <v>423</v>
      </c>
      <c r="B4" s="496"/>
      <c r="C4" s="496"/>
      <c r="D4" s="496"/>
      <c r="E4" s="496"/>
      <c r="F4" s="496"/>
      <c r="G4" s="496"/>
      <c r="H4" s="496"/>
    </row>
    <row r="5" spans="1:8" ht="15.75">
      <c r="A5" s="354"/>
      <c r="B5" s="354"/>
      <c r="C5" s="354"/>
      <c r="D5" s="354"/>
      <c r="E5" s="497" t="s">
        <v>52</v>
      </c>
      <c r="F5" s="497"/>
      <c r="G5" s="497"/>
      <c r="H5" s="497"/>
    </row>
    <row r="6" spans="1:8" ht="63">
      <c r="A6" s="355" t="s">
        <v>53</v>
      </c>
      <c r="B6" s="355" t="s">
        <v>301</v>
      </c>
      <c r="C6" s="355" t="s">
        <v>302</v>
      </c>
      <c r="D6" s="356" t="s">
        <v>303</v>
      </c>
      <c r="E6" s="355" t="s">
        <v>378</v>
      </c>
      <c r="F6" s="355" t="s">
        <v>304</v>
      </c>
      <c r="G6" s="355" t="s">
        <v>424</v>
      </c>
      <c r="H6" s="355" t="s">
        <v>425</v>
      </c>
    </row>
    <row r="7" spans="1:8" ht="15.75">
      <c r="A7" s="357"/>
      <c r="B7" s="358"/>
      <c r="C7" s="358"/>
      <c r="D7" s="359" t="s">
        <v>374</v>
      </c>
      <c r="E7" s="357">
        <f>SUM(E8:E9)</f>
        <v>0.3</v>
      </c>
      <c r="F7" s="357">
        <f>SUM(F8:F9)</f>
        <v>0</v>
      </c>
      <c r="G7" s="357">
        <v>0.3</v>
      </c>
      <c r="H7" s="357">
        <v>0.3</v>
      </c>
    </row>
    <row r="8" spans="1:8" ht="102.75" customHeight="1">
      <c r="A8" s="182">
        <v>1</v>
      </c>
      <c r="B8" s="182" t="s">
        <v>375</v>
      </c>
      <c r="C8" s="360">
        <v>43448</v>
      </c>
      <c r="D8" s="361" t="s">
        <v>305</v>
      </c>
      <c r="E8" s="358">
        <v>0.3</v>
      </c>
      <c r="F8" s="358">
        <v>0</v>
      </c>
      <c r="G8" s="358">
        <v>0.3</v>
      </c>
      <c r="H8" s="358">
        <v>0.3</v>
      </c>
    </row>
  </sheetData>
  <mergeCells count="3">
    <mergeCell ref="A4:H4"/>
    <mergeCell ref="E5:H5"/>
    <mergeCell ref="E1:H1"/>
  </mergeCells>
  <pageMargins left="0.7" right="0.7" top="0.75" bottom="0.75" header="0.3" footer="0.3"/>
  <pageSetup paperSize="9" scale="6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3"/>
  <sheetViews>
    <sheetView view="pageBreakPreview" topLeftCell="B37" zoomScale="89" zoomScaleSheetLayoutView="89" zoomScalePageLayoutView="70" workbookViewId="0">
      <selection activeCell="I44" sqref="I44"/>
    </sheetView>
  </sheetViews>
  <sheetFormatPr defaultRowHeight="12.75"/>
  <cols>
    <col min="1" max="1" width="38.42578125" style="95" hidden="1" customWidth="1"/>
    <col min="2" max="2" width="5.28515625" style="92" customWidth="1"/>
    <col min="3" max="3" width="54.140625" style="93" customWidth="1"/>
    <col min="4" max="4" width="12.42578125" style="94" customWidth="1"/>
    <col min="5" max="5" width="15.28515625" style="94" customWidth="1"/>
    <col min="6" max="6" width="17.7109375" style="94" customWidth="1"/>
    <col min="7" max="7" width="12.42578125" style="94" customWidth="1"/>
    <col min="8" max="8" width="13.7109375" style="94" customWidth="1"/>
    <col min="9" max="9" width="16.140625" style="94" customWidth="1"/>
    <col min="10" max="256" width="9.140625" style="95"/>
    <col min="257" max="257" width="3.5703125" style="95" customWidth="1"/>
    <col min="258" max="258" width="40.85546875" style="95" customWidth="1"/>
    <col min="259" max="259" width="5.140625" style="95" customWidth="1"/>
    <col min="260" max="261" width="4.28515625" style="95" customWidth="1"/>
    <col min="262" max="262" width="8.5703125" style="95" customWidth="1"/>
    <col min="263" max="263" width="6.7109375" style="95" customWidth="1"/>
    <col min="264" max="264" width="11.28515625" style="95" customWidth="1"/>
    <col min="265" max="265" width="12.28515625" style="95" customWidth="1"/>
    <col min="266" max="512" width="9.140625" style="95"/>
    <col min="513" max="513" width="3.5703125" style="95" customWidth="1"/>
    <col min="514" max="514" width="40.85546875" style="95" customWidth="1"/>
    <col min="515" max="515" width="5.140625" style="95" customWidth="1"/>
    <col min="516" max="517" width="4.28515625" style="95" customWidth="1"/>
    <col min="518" max="518" width="8.5703125" style="95" customWidth="1"/>
    <col min="519" max="519" width="6.7109375" style="95" customWidth="1"/>
    <col min="520" max="520" width="11.28515625" style="95" customWidth="1"/>
    <col min="521" max="521" width="12.28515625" style="95" customWidth="1"/>
    <col min="522" max="768" width="9.140625" style="95"/>
    <col min="769" max="769" width="3.5703125" style="95" customWidth="1"/>
    <col min="770" max="770" width="40.85546875" style="95" customWidth="1"/>
    <col min="771" max="771" width="5.140625" style="95" customWidth="1"/>
    <col min="772" max="773" width="4.28515625" style="95" customWidth="1"/>
    <col min="774" max="774" width="8.5703125" style="95" customWidth="1"/>
    <col min="775" max="775" width="6.7109375" style="95" customWidth="1"/>
    <col min="776" max="776" width="11.28515625" style="95" customWidth="1"/>
    <col min="777" max="777" width="12.28515625" style="95" customWidth="1"/>
    <col min="778" max="1024" width="9.140625" style="95"/>
    <col min="1025" max="1025" width="3.5703125" style="95" customWidth="1"/>
    <col min="1026" max="1026" width="40.85546875" style="95" customWidth="1"/>
    <col min="1027" max="1027" width="5.140625" style="95" customWidth="1"/>
    <col min="1028" max="1029" width="4.28515625" style="95" customWidth="1"/>
    <col min="1030" max="1030" width="8.5703125" style="95" customWidth="1"/>
    <col min="1031" max="1031" width="6.7109375" style="95" customWidth="1"/>
    <col min="1032" max="1032" width="11.28515625" style="95" customWidth="1"/>
    <col min="1033" max="1033" width="12.28515625" style="95" customWidth="1"/>
    <col min="1034" max="1280" width="9.140625" style="95"/>
    <col min="1281" max="1281" width="3.5703125" style="95" customWidth="1"/>
    <col min="1282" max="1282" width="40.85546875" style="95" customWidth="1"/>
    <col min="1283" max="1283" width="5.140625" style="95" customWidth="1"/>
    <col min="1284" max="1285" width="4.28515625" style="95" customWidth="1"/>
    <col min="1286" max="1286" width="8.5703125" style="95" customWidth="1"/>
    <col min="1287" max="1287" width="6.7109375" style="95" customWidth="1"/>
    <col min="1288" max="1288" width="11.28515625" style="95" customWidth="1"/>
    <col min="1289" max="1289" width="12.28515625" style="95" customWidth="1"/>
    <col min="1290" max="1536" width="9.140625" style="95"/>
    <col min="1537" max="1537" width="3.5703125" style="95" customWidth="1"/>
    <col min="1538" max="1538" width="40.85546875" style="95" customWidth="1"/>
    <col min="1539" max="1539" width="5.140625" style="95" customWidth="1"/>
    <col min="1540" max="1541" width="4.28515625" style="95" customWidth="1"/>
    <col min="1542" max="1542" width="8.5703125" style="95" customWidth="1"/>
    <col min="1543" max="1543" width="6.7109375" style="95" customWidth="1"/>
    <col min="1544" max="1544" width="11.28515625" style="95" customWidth="1"/>
    <col min="1545" max="1545" width="12.28515625" style="95" customWidth="1"/>
    <col min="1546" max="1792" width="9.140625" style="95"/>
    <col min="1793" max="1793" width="3.5703125" style="95" customWidth="1"/>
    <col min="1794" max="1794" width="40.85546875" style="95" customWidth="1"/>
    <col min="1795" max="1795" width="5.140625" style="95" customWidth="1"/>
    <col min="1796" max="1797" width="4.28515625" style="95" customWidth="1"/>
    <col min="1798" max="1798" width="8.5703125" style="95" customWidth="1"/>
    <col min="1799" max="1799" width="6.7109375" style="95" customWidth="1"/>
    <col min="1800" max="1800" width="11.28515625" style="95" customWidth="1"/>
    <col min="1801" max="1801" width="12.28515625" style="95" customWidth="1"/>
    <col min="1802" max="2048" width="9.140625" style="95"/>
    <col min="2049" max="2049" width="3.5703125" style="95" customWidth="1"/>
    <col min="2050" max="2050" width="40.85546875" style="95" customWidth="1"/>
    <col min="2051" max="2051" width="5.140625" style="95" customWidth="1"/>
    <col min="2052" max="2053" width="4.28515625" style="95" customWidth="1"/>
    <col min="2054" max="2054" width="8.5703125" style="95" customWidth="1"/>
    <col min="2055" max="2055" width="6.7109375" style="95" customWidth="1"/>
    <col min="2056" max="2056" width="11.28515625" style="95" customWidth="1"/>
    <col min="2057" max="2057" width="12.28515625" style="95" customWidth="1"/>
    <col min="2058" max="2304" width="9.140625" style="95"/>
    <col min="2305" max="2305" width="3.5703125" style="95" customWidth="1"/>
    <col min="2306" max="2306" width="40.85546875" style="95" customWidth="1"/>
    <col min="2307" max="2307" width="5.140625" style="95" customWidth="1"/>
    <col min="2308" max="2309" width="4.28515625" style="95" customWidth="1"/>
    <col min="2310" max="2310" width="8.5703125" style="95" customWidth="1"/>
    <col min="2311" max="2311" width="6.7109375" style="95" customWidth="1"/>
    <col min="2312" max="2312" width="11.28515625" style="95" customWidth="1"/>
    <col min="2313" max="2313" width="12.28515625" style="95" customWidth="1"/>
    <col min="2314" max="2560" width="9.140625" style="95"/>
    <col min="2561" max="2561" width="3.5703125" style="95" customWidth="1"/>
    <col min="2562" max="2562" width="40.85546875" style="95" customWidth="1"/>
    <col min="2563" max="2563" width="5.140625" style="95" customWidth="1"/>
    <col min="2564" max="2565" width="4.28515625" style="95" customWidth="1"/>
    <col min="2566" max="2566" width="8.5703125" style="95" customWidth="1"/>
    <col min="2567" max="2567" width="6.7109375" style="95" customWidth="1"/>
    <col min="2568" max="2568" width="11.28515625" style="95" customWidth="1"/>
    <col min="2569" max="2569" width="12.28515625" style="95" customWidth="1"/>
    <col min="2570" max="2816" width="9.140625" style="95"/>
    <col min="2817" max="2817" width="3.5703125" style="95" customWidth="1"/>
    <col min="2818" max="2818" width="40.85546875" style="95" customWidth="1"/>
    <col min="2819" max="2819" width="5.140625" style="95" customWidth="1"/>
    <col min="2820" max="2821" width="4.28515625" style="95" customWidth="1"/>
    <col min="2822" max="2822" width="8.5703125" style="95" customWidth="1"/>
    <col min="2823" max="2823" width="6.7109375" style="95" customWidth="1"/>
    <col min="2824" max="2824" width="11.28515625" style="95" customWidth="1"/>
    <col min="2825" max="2825" width="12.28515625" style="95" customWidth="1"/>
    <col min="2826" max="3072" width="9.140625" style="95"/>
    <col min="3073" max="3073" width="3.5703125" style="95" customWidth="1"/>
    <col min="3074" max="3074" width="40.85546875" style="95" customWidth="1"/>
    <col min="3075" max="3075" width="5.140625" style="95" customWidth="1"/>
    <col min="3076" max="3077" width="4.28515625" style="95" customWidth="1"/>
    <col min="3078" max="3078" width="8.5703125" style="95" customWidth="1"/>
    <col min="3079" max="3079" width="6.7109375" style="95" customWidth="1"/>
    <col min="3080" max="3080" width="11.28515625" style="95" customWidth="1"/>
    <col min="3081" max="3081" width="12.28515625" style="95" customWidth="1"/>
    <col min="3082" max="3328" width="9.140625" style="95"/>
    <col min="3329" max="3329" width="3.5703125" style="95" customWidth="1"/>
    <col min="3330" max="3330" width="40.85546875" style="95" customWidth="1"/>
    <col min="3331" max="3331" width="5.140625" style="95" customWidth="1"/>
    <col min="3332" max="3333" width="4.28515625" style="95" customWidth="1"/>
    <col min="3334" max="3334" width="8.5703125" style="95" customWidth="1"/>
    <col min="3335" max="3335" width="6.7109375" style="95" customWidth="1"/>
    <col min="3336" max="3336" width="11.28515625" style="95" customWidth="1"/>
    <col min="3337" max="3337" width="12.28515625" style="95" customWidth="1"/>
    <col min="3338" max="3584" width="9.140625" style="95"/>
    <col min="3585" max="3585" width="3.5703125" style="95" customWidth="1"/>
    <col min="3586" max="3586" width="40.85546875" style="95" customWidth="1"/>
    <col min="3587" max="3587" width="5.140625" style="95" customWidth="1"/>
    <col min="3588" max="3589" width="4.28515625" style="95" customWidth="1"/>
    <col min="3590" max="3590" width="8.5703125" style="95" customWidth="1"/>
    <col min="3591" max="3591" width="6.7109375" style="95" customWidth="1"/>
    <col min="3592" max="3592" width="11.28515625" style="95" customWidth="1"/>
    <col min="3593" max="3593" width="12.28515625" style="95" customWidth="1"/>
    <col min="3594" max="3840" width="9.140625" style="95"/>
    <col min="3841" max="3841" width="3.5703125" style="95" customWidth="1"/>
    <col min="3842" max="3842" width="40.85546875" style="95" customWidth="1"/>
    <col min="3843" max="3843" width="5.140625" style="95" customWidth="1"/>
    <col min="3844" max="3845" width="4.28515625" style="95" customWidth="1"/>
    <col min="3846" max="3846" width="8.5703125" style="95" customWidth="1"/>
    <col min="3847" max="3847" width="6.7109375" style="95" customWidth="1"/>
    <col min="3848" max="3848" width="11.28515625" style="95" customWidth="1"/>
    <col min="3849" max="3849" width="12.28515625" style="95" customWidth="1"/>
    <col min="3850" max="4096" width="9.140625" style="95"/>
    <col min="4097" max="4097" width="3.5703125" style="95" customWidth="1"/>
    <col min="4098" max="4098" width="40.85546875" style="95" customWidth="1"/>
    <col min="4099" max="4099" width="5.140625" style="95" customWidth="1"/>
    <col min="4100" max="4101" width="4.28515625" style="95" customWidth="1"/>
    <col min="4102" max="4102" width="8.5703125" style="95" customWidth="1"/>
    <col min="4103" max="4103" width="6.7109375" style="95" customWidth="1"/>
    <col min="4104" max="4104" width="11.28515625" style="95" customWidth="1"/>
    <col min="4105" max="4105" width="12.28515625" style="95" customWidth="1"/>
    <col min="4106" max="4352" width="9.140625" style="95"/>
    <col min="4353" max="4353" width="3.5703125" style="95" customWidth="1"/>
    <col min="4354" max="4354" width="40.85546875" style="95" customWidth="1"/>
    <col min="4355" max="4355" width="5.140625" style="95" customWidth="1"/>
    <col min="4356" max="4357" width="4.28515625" style="95" customWidth="1"/>
    <col min="4358" max="4358" width="8.5703125" style="95" customWidth="1"/>
    <col min="4359" max="4359" width="6.7109375" style="95" customWidth="1"/>
    <col min="4360" max="4360" width="11.28515625" style="95" customWidth="1"/>
    <col min="4361" max="4361" width="12.28515625" style="95" customWidth="1"/>
    <col min="4362" max="4608" width="9.140625" style="95"/>
    <col min="4609" max="4609" width="3.5703125" style="95" customWidth="1"/>
    <col min="4610" max="4610" width="40.85546875" style="95" customWidth="1"/>
    <col min="4611" max="4611" width="5.140625" style="95" customWidth="1"/>
    <col min="4612" max="4613" width="4.28515625" style="95" customWidth="1"/>
    <col min="4614" max="4614" width="8.5703125" style="95" customWidth="1"/>
    <col min="4615" max="4615" width="6.7109375" style="95" customWidth="1"/>
    <col min="4616" max="4616" width="11.28515625" style="95" customWidth="1"/>
    <col min="4617" max="4617" width="12.28515625" style="95" customWidth="1"/>
    <col min="4618" max="4864" width="9.140625" style="95"/>
    <col min="4865" max="4865" width="3.5703125" style="95" customWidth="1"/>
    <col min="4866" max="4866" width="40.85546875" style="95" customWidth="1"/>
    <col min="4867" max="4867" width="5.140625" style="95" customWidth="1"/>
    <col min="4868" max="4869" width="4.28515625" style="95" customWidth="1"/>
    <col min="4870" max="4870" width="8.5703125" style="95" customWidth="1"/>
    <col min="4871" max="4871" width="6.7109375" style="95" customWidth="1"/>
    <col min="4872" max="4872" width="11.28515625" style="95" customWidth="1"/>
    <col min="4873" max="4873" width="12.28515625" style="95" customWidth="1"/>
    <col min="4874" max="5120" width="9.140625" style="95"/>
    <col min="5121" max="5121" width="3.5703125" style="95" customWidth="1"/>
    <col min="5122" max="5122" width="40.85546875" style="95" customWidth="1"/>
    <col min="5123" max="5123" width="5.140625" style="95" customWidth="1"/>
    <col min="5124" max="5125" width="4.28515625" style="95" customWidth="1"/>
    <col min="5126" max="5126" width="8.5703125" style="95" customWidth="1"/>
    <col min="5127" max="5127" width="6.7109375" style="95" customWidth="1"/>
    <col min="5128" max="5128" width="11.28515625" style="95" customWidth="1"/>
    <col min="5129" max="5129" width="12.28515625" style="95" customWidth="1"/>
    <col min="5130" max="5376" width="9.140625" style="95"/>
    <col min="5377" max="5377" width="3.5703125" style="95" customWidth="1"/>
    <col min="5378" max="5378" width="40.85546875" style="95" customWidth="1"/>
    <col min="5379" max="5379" width="5.140625" style="95" customWidth="1"/>
    <col min="5380" max="5381" width="4.28515625" style="95" customWidth="1"/>
    <col min="5382" max="5382" width="8.5703125" style="95" customWidth="1"/>
    <col min="5383" max="5383" width="6.7109375" style="95" customWidth="1"/>
    <col min="5384" max="5384" width="11.28515625" style="95" customWidth="1"/>
    <col min="5385" max="5385" width="12.28515625" style="95" customWidth="1"/>
    <col min="5386" max="5632" width="9.140625" style="95"/>
    <col min="5633" max="5633" width="3.5703125" style="95" customWidth="1"/>
    <col min="5634" max="5634" width="40.85546875" style="95" customWidth="1"/>
    <col min="5635" max="5635" width="5.140625" style="95" customWidth="1"/>
    <col min="5636" max="5637" width="4.28515625" style="95" customWidth="1"/>
    <col min="5638" max="5638" width="8.5703125" style="95" customWidth="1"/>
    <col min="5639" max="5639" width="6.7109375" style="95" customWidth="1"/>
    <col min="5640" max="5640" width="11.28515625" style="95" customWidth="1"/>
    <col min="5641" max="5641" width="12.28515625" style="95" customWidth="1"/>
    <col min="5642" max="5888" width="9.140625" style="95"/>
    <col min="5889" max="5889" width="3.5703125" style="95" customWidth="1"/>
    <col min="5890" max="5890" width="40.85546875" style="95" customWidth="1"/>
    <col min="5891" max="5891" width="5.140625" style="95" customWidth="1"/>
    <col min="5892" max="5893" width="4.28515625" style="95" customWidth="1"/>
    <col min="5894" max="5894" width="8.5703125" style="95" customWidth="1"/>
    <col min="5895" max="5895" width="6.7109375" style="95" customWidth="1"/>
    <col min="5896" max="5896" width="11.28515625" style="95" customWidth="1"/>
    <col min="5897" max="5897" width="12.28515625" style="95" customWidth="1"/>
    <col min="5898" max="6144" width="9.140625" style="95"/>
    <col min="6145" max="6145" width="3.5703125" style="95" customWidth="1"/>
    <col min="6146" max="6146" width="40.85546875" style="95" customWidth="1"/>
    <col min="6147" max="6147" width="5.140625" style="95" customWidth="1"/>
    <col min="6148" max="6149" width="4.28515625" style="95" customWidth="1"/>
    <col min="6150" max="6150" width="8.5703125" style="95" customWidth="1"/>
    <col min="6151" max="6151" width="6.7109375" style="95" customWidth="1"/>
    <col min="6152" max="6152" width="11.28515625" style="95" customWidth="1"/>
    <col min="6153" max="6153" width="12.28515625" style="95" customWidth="1"/>
    <col min="6154" max="6400" width="9.140625" style="95"/>
    <col min="6401" max="6401" width="3.5703125" style="95" customWidth="1"/>
    <col min="6402" max="6402" width="40.85546875" style="95" customWidth="1"/>
    <col min="6403" max="6403" width="5.140625" style="95" customWidth="1"/>
    <col min="6404" max="6405" width="4.28515625" style="95" customWidth="1"/>
    <col min="6406" max="6406" width="8.5703125" style="95" customWidth="1"/>
    <col min="6407" max="6407" width="6.7109375" style="95" customWidth="1"/>
    <col min="6408" max="6408" width="11.28515625" style="95" customWidth="1"/>
    <col min="6409" max="6409" width="12.28515625" style="95" customWidth="1"/>
    <col min="6410" max="6656" width="9.140625" style="95"/>
    <col min="6657" max="6657" width="3.5703125" style="95" customWidth="1"/>
    <col min="6658" max="6658" width="40.85546875" style="95" customWidth="1"/>
    <col min="6659" max="6659" width="5.140625" style="95" customWidth="1"/>
    <col min="6660" max="6661" width="4.28515625" style="95" customWidth="1"/>
    <col min="6662" max="6662" width="8.5703125" style="95" customWidth="1"/>
    <col min="6663" max="6663" width="6.7109375" style="95" customWidth="1"/>
    <col min="6664" max="6664" width="11.28515625" style="95" customWidth="1"/>
    <col min="6665" max="6665" width="12.28515625" style="95" customWidth="1"/>
    <col min="6666" max="6912" width="9.140625" style="95"/>
    <col min="6913" max="6913" width="3.5703125" style="95" customWidth="1"/>
    <col min="6914" max="6914" width="40.85546875" style="95" customWidth="1"/>
    <col min="6915" max="6915" width="5.140625" style="95" customWidth="1"/>
    <col min="6916" max="6917" width="4.28515625" style="95" customWidth="1"/>
    <col min="6918" max="6918" width="8.5703125" style="95" customWidth="1"/>
    <col min="6919" max="6919" width="6.7109375" style="95" customWidth="1"/>
    <col min="6920" max="6920" width="11.28515625" style="95" customWidth="1"/>
    <col min="6921" max="6921" width="12.28515625" style="95" customWidth="1"/>
    <col min="6922" max="7168" width="9.140625" style="95"/>
    <col min="7169" max="7169" width="3.5703125" style="95" customWidth="1"/>
    <col min="7170" max="7170" width="40.85546875" style="95" customWidth="1"/>
    <col min="7171" max="7171" width="5.140625" style="95" customWidth="1"/>
    <col min="7172" max="7173" width="4.28515625" style="95" customWidth="1"/>
    <col min="7174" max="7174" width="8.5703125" style="95" customWidth="1"/>
    <col min="7175" max="7175" width="6.7109375" style="95" customWidth="1"/>
    <col min="7176" max="7176" width="11.28515625" style="95" customWidth="1"/>
    <col min="7177" max="7177" width="12.28515625" style="95" customWidth="1"/>
    <col min="7178" max="7424" width="9.140625" style="95"/>
    <col min="7425" max="7425" width="3.5703125" style="95" customWidth="1"/>
    <col min="7426" max="7426" width="40.85546875" style="95" customWidth="1"/>
    <col min="7427" max="7427" width="5.140625" style="95" customWidth="1"/>
    <col min="7428" max="7429" width="4.28515625" style="95" customWidth="1"/>
    <col min="7430" max="7430" width="8.5703125" style="95" customWidth="1"/>
    <col min="7431" max="7431" width="6.7109375" style="95" customWidth="1"/>
    <col min="7432" max="7432" width="11.28515625" style="95" customWidth="1"/>
    <col min="7433" max="7433" width="12.28515625" style="95" customWidth="1"/>
    <col min="7434" max="7680" width="9.140625" style="95"/>
    <col min="7681" max="7681" width="3.5703125" style="95" customWidth="1"/>
    <col min="7682" max="7682" width="40.85546875" style="95" customWidth="1"/>
    <col min="7683" max="7683" width="5.140625" style="95" customWidth="1"/>
    <col min="7684" max="7685" width="4.28515625" style="95" customWidth="1"/>
    <col min="7686" max="7686" width="8.5703125" style="95" customWidth="1"/>
    <col min="7687" max="7687" width="6.7109375" style="95" customWidth="1"/>
    <col min="7688" max="7688" width="11.28515625" style="95" customWidth="1"/>
    <col min="7689" max="7689" width="12.28515625" style="95" customWidth="1"/>
    <col min="7690" max="7936" width="9.140625" style="95"/>
    <col min="7937" max="7937" width="3.5703125" style="95" customWidth="1"/>
    <col min="7938" max="7938" width="40.85546875" style="95" customWidth="1"/>
    <col min="7939" max="7939" width="5.140625" style="95" customWidth="1"/>
    <col min="7940" max="7941" width="4.28515625" style="95" customWidth="1"/>
    <col min="7942" max="7942" width="8.5703125" style="95" customWidth="1"/>
    <col min="7943" max="7943" width="6.7109375" style="95" customWidth="1"/>
    <col min="7944" max="7944" width="11.28515625" style="95" customWidth="1"/>
    <col min="7945" max="7945" width="12.28515625" style="95" customWidth="1"/>
    <col min="7946" max="8192" width="9.140625" style="95"/>
    <col min="8193" max="8193" width="3.5703125" style="95" customWidth="1"/>
    <col min="8194" max="8194" width="40.85546875" style="95" customWidth="1"/>
    <col min="8195" max="8195" width="5.140625" style="95" customWidth="1"/>
    <col min="8196" max="8197" width="4.28515625" style="95" customWidth="1"/>
    <col min="8198" max="8198" width="8.5703125" style="95" customWidth="1"/>
    <col min="8199" max="8199" width="6.7109375" style="95" customWidth="1"/>
    <col min="8200" max="8200" width="11.28515625" style="95" customWidth="1"/>
    <col min="8201" max="8201" width="12.28515625" style="95" customWidth="1"/>
    <col min="8202" max="8448" width="9.140625" style="95"/>
    <col min="8449" max="8449" width="3.5703125" style="95" customWidth="1"/>
    <col min="8450" max="8450" width="40.85546875" style="95" customWidth="1"/>
    <col min="8451" max="8451" width="5.140625" style="95" customWidth="1"/>
    <col min="8452" max="8453" width="4.28515625" style="95" customWidth="1"/>
    <col min="8454" max="8454" width="8.5703125" style="95" customWidth="1"/>
    <col min="8455" max="8455" width="6.7109375" style="95" customWidth="1"/>
    <col min="8456" max="8456" width="11.28515625" style="95" customWidth="1"/>
    <col min="8457" max="8457" width="12.28515625" style="95" customWidth="1"/>
    <col min="8458" max="8704" width="9.140625" style="95"/>
    <col min="8705" max="8705" width="3.5703125" style="95" customWidth="1"/>
    <col min="8706" max="8706" width="40.85546875" style="95" customWidth="1"/>
    <col min="8707" max="8707" width="5.140625" style="95" customWidth="1"/>
    <col min="8708" max="8709" width="4.28515625" style="95" customWidth="1"/>
    <col min="8710" max="8710" width="8.5703125" style="95" customWidth="1"/>
    <col min="8711" max="8711" width="6.7109375" style="95" customWidth="1"/>
    <col min="8712" max="8712" width="11.28515625" style="95" customWidth="1"/>
    <col min="8713" max="8713" width="12.28515625" style="95" customWidth="1"/>
    <col min="8714" max="8960" width="9.140625" style="95"/>
    <col min="8961" max="8961" width="3.5703125" style="95" customWidth="1"/>
    <col min="8962" max="8962" width="40.85546875" style="95" customWidth="1"/>
    <col min="8963" max="8963" width="5.140625" style="95" customWidth="1"/>
    <col min="8964" max="8965" width="4.28515625" style="95" customWidth="1"/>
    <col min="8966" max="8966" width="8.5703125" style="95" customWidth="1"/>
    <col min="8967" max="8967" width="6.7109375" style="95" customWidth="1"/>
    <col min="8968" max="8968" width="11.28515625" style="95" customWidth="1"/>
    <col min="8969" max="8969" width="12.28515625" style="95" customWidth="1"/>
    <col min="8970" max="9216" width="9.140625" style="95"/>
    <col min="9217" max="9217" width="3.5703125" style="95" customWidth="1"/>
    <col min="9218" max="9218" width="40.85546875" style="95" customWidth="1"/>
    <col min="9219" max="9219" width="5.140625" style="95" customWidth="1"/>
    <col min="9220" max="9221" width="4.28515625" style="95" customWidth="1"/>
    <col min="9222" max="9222" width="8.5703125" style="95" customWidth="1"/>
    <col min="9223" max="9223" width="6.7109375" style="95" customWidth="1"/>
    <col min="9224" max="9224" width="11.28515625" style="95" customWidth="1"/>
    <col min="9225" max="9225" width="12.28515625" style="95" customWidth="1"/>
    <col min="9226" max="9472" width="9.140625" style="95"/>
    <col min="9473" max="9473" width="3.5703125" style="95" customWidth="1"/>
    <col min="9474" max="9474" width="40.85546875" style="95" customWidth="1"/>
    <col min="9475" max="9475" width="5.140625" style="95" customWidth="1"/>
    <col min="9476" max="9477" width="4.28515625" style="95" customWidth="1"/>
    <col min="9478" max="9478" width="8.5703125" style="95" customWidth="1"/>
    <col min="9479" max="9479" width="6.7109375" style="95" customWidth="1"/>
    <col min="9480" max="9480" width="11.28515625" style="95" customWidth="1"/>
    <col min="9481" max="9481" width="12.28515625" style="95" customWidth="1"/>
    <col min="9482" max="9728" width="9.140625" style="95"/>
    <col min="9729" max="9729" width="3.5703125" style="95" customWidth="1"/>
    <col min="9730" max="9730" width="40.85546875" style="95" customWidth="1"/>
    <col min="9731" max="9731" width="5.140625" style="95" customWidth="1"/>
    <col min="9732" max="9733" width="4.28515625" style="95" customWidth="1"/>
    <col min="9734" max="9734" width="8.5703125" style="95" customWidth="1"/>
    <col min="9735" max="9735" width="6.7109375" style="95" customWidth="1"/>
    <col min="9736" max="9736" width="11.28515625" style="95" customWidth="1"/>
    <col min="9737" max="9737" width="12.28515625" style="95" customWidth="1"/>
    <col min="9738" max="9984" width="9.140625" style="95"/>
    <col min="9985" max="9985" width="3.5703125" style="95" customWidth="1"/>
    <col min="9986" max="9986" width="40.85546875" style="95" customWidth="1"/>
    <col min="9987" max="9987" width="5.140625" style="95" customWidth="1"/>
    <col min="9988" max="9989" width="4.28515625" style="95" customWidth="1"/>
    <col min="9990" max="9990" width="8.5703125" style="95" customWidth="1"/>
    <col min="9991" max="9991" width="6.7109375" style="95" customWidth="1"/>
    <col min="9992" max="9992" width="11.28515625" style="95" customWidth="1"/>
    <col min="9993" max="9993" width="12.28515625" style="95" customWidth="1"/>
    <col min="9994" max="10240" width="9.140625" style="95"/>
    <col min="10241" max="10241" width="3.5703125" style="95" customWidth="1"/>
    <col min="10242" max="10242" width="40.85546875" style="95" customWidth="1"/>
    <col min="10243" max="10243" width="5.140625" style="95" customWidth="1"/>
    <col min="10244" max="10245" width="4.28515625" style="95" customWidth="1"/>
    <col min="10246" max="10246" width="8.5703125" style="95" customWidth="1"/>
    <col min="10247" max="10247" width="6.7109375" style="95" customWidth="1"/>
    <col min="10248" max="10248" width="11.28515625" style="95" customWidth="1"/>
    <col min="10249" max="10249" width="12.28515625" style="95" customWidth="1"/>
    <col min="10250" max="10496" width="9.140625" style="95"/>
    <col min="10497" max="10497" width="3.5703125" style="95" customWidth="1"/>
    <col min="10498" max="10498" width="40.85546875" style="95" customWidth="1"/>
    <col min="10499" max="10499" width="5.140625" style="95" customWidth="1"/>
    <col min="10500" max="10501" width="4.28515625" style="95" customWidth="1"/>
    <col min="10502" max="10502" width="8.5703125" style="95" customWidth="1"/>
    <col min="10503" max="10503" width="6.7109375" style="95" customWidth="1"/>
    <col min="10504" max="10504" width="11.28515625" style="95" customWidth="1"/>
    <col min="10505" max="10505" width="12.28515625" style="95" customWidth="1"/>
    <col min="10506" max="10752" width="9.140625" style="95"/>
    <col min="10753" max="10753" width="3.5703125" style="95" customWidth="1"/>
    <col min="10754" max="10754" width="40.85546875" style="95" customWidth="1"/>
    <col min="10755" max="10755" width="5.140625" style="95" customWidth="1"/>
    <col min="10756" max="10757" width="4.28515625" style="95" customWidth="1"/>
    <col min="10758" max="10758" width="8.5703125" style="95" customWidth="1"/>
    <col min="10759" max="10759" width="6.7109375" style="95" customWidth="1"/>
    <col min="10760" max="10760" width="11.28515625" style="95" customWidth="1"/>
    <col min="10761" max="10761" width="12.28515625" style="95" customWidth="1"/>
    <col min="10762" max="11008" width="9.140625" style="95"/>
    <col min="11009" max="11009" width="3.5703125" style="95" customWidth="1"/>
    <col min="11010" max="11010" width="40.85546875" style="95" customWidth="1"/>
    <col min="11011" max="11011" width="5.140625" style="95" customWidth="1"/>
    <col min="11012" max="11013" width="4.28515625" style="95" customWidth="1"/>
    <col min="11014" max="11014" width="8.5703125" style="95" customWidth="1"/>
    <col min="11015" max="11015" width="6.7109375" style="95" customWidth="1"/>
    <col min="11016" max="11016" width="11.28515625" style="95" customWidth="1"/>
    <col min="11017" max="11017" width="12.28515625" style="95" customWidth="1"/>
    <col min="11018" max="11264" width="9.140625" style="95"/>
    <col min="11265" max="11265" width="3.5703125" style="95" customWidth="1"/>
    <col min="11266" max="11266" width="40.85546875" style="95" customWidth="1"/>
    <col min="11267" max="11267" width="5.140625" style="95" customWidth="1"/>
    <col min="11268" max="11269" width="4.28515625" style="95" customWidth="1"/>
    <col min="11270" max="11270" width="8.5703125" style="95" customWidth="1"/>
    <col min="11271" max="11271" width="6.7109375" style="95" customWidth="1"/>
    <col min="11272" max="11272" width="11.28515625" style="95" customWidth="1"/>
    <col min="11273" max="11273" width="12.28515625" style="95" customWidth="1"/>
    <col min="11274" max="11520" width="9.140625" style="95"/>
    <col min="11521" max="11521" width="3.5703125" style="95" customWidth="1"/>
    <col min="11522" max="11522" width="40.85546875" style="95" customWidth="1"/>
    <col min="11523" max="11523" width="5.140625" style="95" customWidth="1"/>
    <col min="11524" max="11525" width="4.28515625" style="95" customWidth="1"/>
    <col min="11526" max="11526" width="8.5703125" style="95" customWidth="1"/>
    <col min="11527" max="11527" width="6.7109375" style="95" customWidth="1"/>
    <col min="11528" max="11528" width="11.28515625" style="95" customWidth="1"/>
    <col min="11529" max="11529" width="12.28515625" style="95" customWidth="1"/>
    <col min="11530" max="11776" width="9.140625" style="95"/>
    <col min="11777" max="11777" width="3.5703125" style="95" customWidth="1"/>
    <col min="11778" max="11778" width="40.85546875" style="95" customWidth="1"/>
    <col min="11779" max="11779" width="5.140625" style="95" customWidth="1"/>
    <col min="11780" max="11781" width="4.28515625" style="95" customWidth="1"/>
    <col min="11782" max="11782" width="8.5703125" style="95" customWidth="1"/>
    <col min="11783" max="11783" width="6.7109375" style="95" customWidth="1"/>
    <col min="11784" max="11784" width="11.28515625" style="95" customWidth="1"/>
    <col min="11785" max="11785" width="12.28515625" style="95" customWidth="1"/>
    <col min="11786" max="12032" width="9.140625" style="95"/>
    <col min="12033" max="12033" width="3.5703125" style="95" customWidth="1"/>
    <col min="12034" max="12034" width="40.85546875" style="95" customWidth="1"/>
    <col min="12035" max="12035" width="5.140625" style="95" customWidth="1"/>
    <col min="12036" max="12037" width="4.28515625" style="95" customWidth="1"/>
    <col min="12038" max="12038" width="8.5703125" style="95" customWidth="1"/>
    <col min="12039" max="12039" width="6.7109375" style="95" customWidth="1"/>
    <col min="12040" max="12040" width="11.28515625" style="95" customWidth="1"/>
    <col min="12041" max="12041" width="12.28515625" style="95" customWidth="1"/>
    <col min="12042" max="12288" width="9.140625" style="95"/>
    <col min="12289" max="12289" width="3.5703125" style="95" customWidth="1"/>
    <col min="12290" max="12290" width="40.85546875" style="95" customWidth="1"/>
    <col min="12291" max="12291" width="5.140625" style="95" customWidth="1"/>
    <col min="12292" max="12293" width="4.28515625" style="95" customWidth="1"/>
    <col min="12294" max="12294" width="8.5703125" style="95" customWidth="1"/>
    <col min="12295" max="12295" width="6.7109375" style="95" customWidth="1"/>
    <col min="12296" max="12296" width="11.28515625" style="95" customWidth="1"/>
    <col min="12297" max="12297" width="12.28515625" style="95" customWidth="1"/>
    <col min="12298" max="12544" width="9.140625" style="95"/>
    <col min="12545" max="12545" width="3.5703125" style="95" customWidth="1"/>
    <col min="12546" max="12546" width="40.85546875" style="95" customWidth="1"/>
    <col min="12547" max="12547" width="5.140625" style="95" customWidth="1"/>
    <col min="12548" max="12549" width="4.28515625" style="95" customWidth="1"/>
    <col min="12550" max="12550" width="8.5703125" style="95" customWidth="1"/>
    <col min="12551" max="12551" width="6.7109375" style="95" customWidth="1"/>
    <col min="12552" max="12552" width="11.28515625" style="95" customWidth="1"/>
    <col min="12553" max="12553" width="12.28515625" style="95" customWidth="1"/>
    <col min="12554" max="12800" width="9.140625" style="95"/>
    <col min="12801" max="12801" width="3.5703125" style="95" customWidth="1"/>
    <col min="12802" max="12802" width="40.85546875" style="95" customWidth="1"/>
    <col min="12803" max="12803" width="5.140625" style="95" customWidth="1"/>
    <col min="12804" max="12805" width="4.28515625" style="95" customWidth="1"/>
    <col min="12806" max="12806" width="8.5703125" style="95" customWidth="1"/>
    <col min="12807" max="12807" width="6.7109375" style="95" customWidth="1"/>
    <col min="12808" max="12808" width="11.28515625" style="95" customWidth="1"/>
    <col min="12809" max="12809" width="12.28515625" style="95" customWidth="1"/>
    <col min="12810" max="13056" width="9.140625" style="95"/>
    <col min="13057" max="13057" width="3.5703125" style="95" customWidth="1"/>
    <col min="13058" max="13058" width="40.85546875" style="95" customWidth="1"/>
    <col min="13059" max="13059" width="5.140625" style="95" customWidth="1"/>
    <col min="13060" max="13061" width="4.28515625" style="95" customWidth="1"/>
    <col min="13062" max="13062" width="8.5703125" style="95" customWidth="1"/>
    <col min="13063" max="13063" width="6.7109375" style="95" customWidth="1"/>
    <col min="13064" max="13064" width="11.28515625" style="95" customWidth="1"/>
    <col min="13065" max="13065" width="12.28515625" style="95" customWidth="1"/>
    <col min="13066" max="13312" width="9.140625" style="95"/>
    <col min="13313" max="13313" width="3.5703125" style="95" customWidth="1"/>
    <col min="13314" max="13314" width="40.85546875" style="95" customWidth="1"/>
    <col min="13315" max="13315" width="5.140625" style="95" customWidth="1"/>
    <col min="13316" max="13317" width="4.28515625" style="95" customWidth="1"/>
    <col min="13318" max="13318" width="8.5703125" style="95" customWidth="1"/>
    <col min="13319" max="13319" width="6.7109375" style="95" customWidth="1"/>
    <col min="13320" max="13320" width="11.28515625" style="95" customWidth="1"/>
    <col min="13321" max="13321" width="12.28515625" style="95" customWidth="1"/>
    <col min="13322" max="13568" width="9.140625" style="95"/>
    <col min="13569" max="13569" width="3.5703125" style="95" customWidth="1"/>
    <col min="13570" max="13570" width="40.85546875" style="95" customWidth="1"/>
    <col min="13571" max="13571" width="5.140625" style="95" customWidth="1"/>
    <col min="13572" max="13573" width="4.28515625" style="95" customWidth="1"/>
    <col min="13574" max="13574" width="8.5703125" style="95" customWidth="1"/>
    <col min="13575" max="13575" width="6.7109375" style="95" customWidth="1"/>
    <col min="13576" max="13576" width="11.28515625" style="95" customWidth="1"/>
    <col min="13577" max="13577" width="12.28515625" style="95" customWidth="1"/>
    <col min="13578" max="13824" width="9.140625" style="95"/>
    <col min="13825" max="13825" width="3.5703125" style="95" customWidth="1"/>
    <col min="13826" max="13826" width="40.85546875" style="95" customWidth="1"/>
    <col min="13827" max="13827" width="5.140625" style="95" customWidth="1"/>
    <col min="13828" max="13829" width="4.28515625" style="95" customWidth="1"/>
    <col min="13830" max="13830" width="8.5703125" style="95" customWidth="1"/>
    <col min="13831" max="13831" width="6.7109375" style="95" customWidth="1"/>
    <col min="13832" max="13832" width="11.28515625" style="95" customWidth="1"/>
    <col min="13833" max="13833" width="12.28515625" style="95" customWidth="1"/>
    <col min="13834" max="14080" width="9.140625" style="95"/>
    <col min="14081" max="14081" width="3.5703125" style="95" customWidth="1"/>
    <col min="14082" max="14082" width="40.85546875" style="95" customWidth="1"/>
    <col min="14083" max="14083" width="5.140625" style="95" customWidth="1"/>
    <col min="14084" max="14085" width="4.28515625" style="95" customWidth="1"/>
    <col min="14086" max="14086" width="8.5703125" style="95" customWidth="1"/>
    <col min="14087" max="14087" width="6.7109375" style="95" customWidth="1"/>
    <col min="14088" max="14088" width="11.28515625" style="95" customWidth="1"/>
    <col min="14089" max="14089" width="12.28515625" style="95" customWidth="1"/>
    <col min="14090" max="14336" width="9.140625" style="95"/>
    <col min="14337" max="14337" width="3.5703125" style="95" customWidth="1"/>
    <col min="14338" max="14338" width="40.85546875" style="95" customWidth="1"/>
    <col min="14339" max="14339" width="5.140625" style="95" customWidth="1"/>
    <col min="14340" max="14341" width="4.28515625" style="95" customWidth="1"/>
    <col min="14342" max="14342" width="8.5703125" style="95" customWidth="1"/>
    <col min="14343" max="14343" width="6.7109375" style="95" customWidth="1"/>
    <col min="14344" max="14344" width="11.28515625" style="95" customWidth="1"/>
    <col min="14345" max="14345" width="12.28515625" style="95" customWidth="1"/>
    <col min="14346" max="14592" width="9.140625" style="95"/>
    <col min="14593" max="14593" width="3.5703125" style="95" customWidth="1"/>
    <col min="14594" max="14594" width="40.85546875" style="95" customWidth="1"/>
    <col min="14595" max="14595" width="5.140625" style="95" customWidth="1"/>
    <col min="14596" max="14597" width="4.28515625" style="95" customWidth="1"/>
    <col min="14598" max="14598" width="8.5703125" style="95" customWidth="1"/>
    <col min="14599" max="14599" width="6.7109375" style="95" customWidth="1"/>
    <col min="14600" max="14600" width="11.28515625" style="95" customWidth="1"/>
    <col min="14601" max="14601" width="12.28515625" style="95" customWidth="1"/>
    <col min="14602" max="14848" width="9.140625" style="95"/>
    <col min="14849" max="14849" width="3.5703125" style="95" customWidth="1"/>
    <col min="14850" max="14850" width="40.85546875" style="95" customWidth="1"/>
    <col min="14851" max="14851" width="5.140625" style="95" customWidth="1"/>
    <col min="14852" max="14853" width="4.28515625" style="95" customWidth="1"/>
    <col min="14854" max="14854" width="8.5703125" style="95" customWidth="1"/>
    <col min="14855" max="14855" width="6.7109375" style="95" customWidth="1"/>
    <col min="14856" max="14856" width="11.28515625" style="95" customWidth="1"/>
    <col min="14857" max="14857" width="12.28515625" style="95" customWidth="1"/>
    <col min="14858" max="15104" width="9.140625" style="95"/>
    <col min="15105" max="15105" width="3.5703125" style="95" customWidth="1"/>
    <col min="15106" max="15106" width="40.85546875" style="95" customWidth="1"/>
    <col min="15107" max="15107" width="5.140625" style="95" customWidth="1"/>
    <col min="15108" max="15109" width="4.28515625" style="95" customWidth="1"/>
    <col min="15110" max="15110" width="8.5703125" style="95" customWidth="1"/>
    <col min="15111" max="15111" width="6.7109375" style="95" customWidth="1"/>
    <col min="15112" max="15112" width="11.28515625" style="95" customWidth="1"/>
    <col min="15113" max="15113" width="12.28515625" style="95" customWidth="1"/>
    <col min="15114" max="15360" width="9.140625" style="95"/>
    <col min="15361" max="15361" width="3.5703125" style="95" customWidth="1"/>
    <col min="15362" max="15362" width="40.85546875" style="95" customWidth="1"/>
    <col min="15363" max="15363" width="5.140625" style="95" customWidth="1"/>
    <col min="15364" max="15365" width="4.28515625" style="95" customWidth="1"/>
    <col min="15366" max="15366" width="8.5703125" style="95" customWidth="1"/>
    <col min="15367" max="15367" width="6.7109375" style="95" customWidth="1"/>
    <col min="15368" max="15368" width="11.28515625" style="95" customWidth="1"/>
    <col min="15369" max="15369" width="12.28515625" style="95" customWidth="1"/>
    <col min="15370" max="15616" width="9.140625" style="95"/>
    <col min="15617" max="15617" width="3.5703125" style="95" customWidth="1"/>
    <col min="15618" max="15618" width="40.85546875" style="95" customWidth="1"/>
    <col min="15619" max="15619" width="5.140625" style="95" customWidth="1"/>
    <col min="15620" max="15621" width="4.28515625" style="95" customWidth="1"/>
    <col min="15622" max="15622" width="8.5703125" style="95" customWidth="1"/>
    <col min="15623" max="15623" width="6.7109375" style="95" customWidth="1"/>
    <col min="15624" max="15624" width="11.28515625" style="95" customWidth="1"/>
    <col min="15625" max="15625" width="12.28515625" style="95" customWidth="1"/>
    <col min="15626" max="15872" width="9.140625" style="95"/>
    <col min="15873" max="15873" width="3.5703125" style="95" customWidth="1"/>
    <col min="15874" max="15874" width="40.85546875" style="95" customWidth="1"/>
    <col min="15875" max="15875" width="5.140625" style="95" customWidth="1"/>
    <col min="15876" max="15877" width="4.28515625" style="95" customWidth="1"/>
    <col min="15878" max="15878" width="8.5703125" style="95" customWidth="1"/>
    <col min="15879" max="15879" width="6.7109375" style="95" customWidth="1"/>
    <col min="15880" max="15880" width="11.28515625" style="95" customWidth="1"/>
    <col min="15881" max="15881" width="12.28515625" style="95" customWidth="1"/>
    <col min="15882" max="16128" width="9.140625" style="95"/>
    <col min="16129" max="16129" width="3.5703125" style="95" customWidth="1"/>
    <col min="16130" max="16130" width="40.85546875" style="95" customWidth="1"/>
    <col min="16131" max="16131" width="5.140625" style="95" customWidth="1"/>
    <col min="16132" max="16133" width="4.28515625" style="95" customWidth="1"/>
    <col min="16134" max="16134" width="8.5703125" style="95" customWidth="1"/>
    <col min="16135" max="16135" width="6.7109375" style="95" customWidth="1"/>
    <col min="16136" max="16136" width="11.28515625" style="95" customWidth="1"/>
    <col min="16137" max="16137" width="12.28515625" style="95" customWidth="1"/>
    <col min="16138" max="16384" width="9.140625" style="95"/>
  </cols>
  <sheetData>
    <row r="1" spans="1:10" ht="113.25" customHeight="1">
      <c r="A1" s="362"/>
      <c r="B1" s="363"/>
      <c r="C1" s="364"/>
      <c r="D1" s="365"/>
      <c r="E1" s="365"/>
      <c r="F1" s="490" t="s">
        <v>426</v>
      </c>
      <c r="G1" s="490"/>
      <c r="H1" s="490"/>
      <c r="I1" s="490"/>
    </row>
    <row r="2" spans="1:10" ht="21.75" customHeight="1">
      <c r="A2" s="362"/>
      <c r="B2" s="363"/>
      <c r="C2" s="364"/>
      <c r="D2" s="365"/>
      <c r="E2" s="365"/>
      <c r="F2" s="365"/>
      <c r="G2" s="212"/>
      <c r="H2" s="212"/>
      <c r="I2" s="212"/>
    </row>
    <row r="3" spans="1:10" s="97" customFormat="1" ht="48" customHeight="1">
      <c r="A3" s="366"/>
      <c r="B3" s="498" t="s">
        <v>447</v>
      </c>
      <c r="C3" s="498"/>
      <c r="D3" s="498"/>
      <c r="E3" s="498"/>
      <c r="F3" s="498"/>
      <c r="G3" s="498"/>
      <c r="H3" s="498"/>
      <c r="I3" s="499"/>
    </row>
    <row r="4" spans="1:10" s="98" customFormat="1" ht="15.75">
      <c r="A4" s="367"/>
      <c r="B4" s="368"/>
      <c r="C4" s="368"/>
      <c r="D4" s="369"/>
      <c r="E4" s="369"/>
      <c r="F4" s="370"/>
      <c r="G4" s="500" t="s">
        <v>52</v>
      </c>
      <c r="H4" s="500"/>
      <c r="I4" s="500"/>
    </row>
    <row r="5" spans="1:10" s="99" customFormat="1" ht="75.75" customHeight="1">
      <c r="A5" s="371"/>
      <c r="B5" s="84" t="s">
        <v>53</v>
      </c>
      <c r="C5" s="84" t="s">
        <v>54</v>
      </c>
      <c r="D5" s="176" t="s">
        <v>88</v>
      </c>
      <c r="E5" s="176" t="s">
        <v>89</v>
      </c>
      <c r="F5" s="176" t="s">
        <v>90</v>
      </c>
      <c r="G5" s="176" t="s">
        <v>91</v>
      </c>
      <c r="H5" s="176" t="s">
        <v>226</v>
      </c>
      <c r="I5" s="177" t="s">
        <v>279</v>
      </c>
    </row>
    <row r="6" spans="1:10" s="100" customFormat="1" ht="15.75">
      <c r="B6" s="84">
        <v>1</v>
      </c>
      <c r="C6" s="84">
        <v>2</v>
      </c>
      <c r="D6" s="176" t="s">
        <v>92</v>
      </c>
      <c r="E6" s="176" t="s">
        <v>55</v>
      </c>
      <c r="F6" s="176" t="s">
        <v>56</v>
      </c>
      <c r="G6" s="176" t="s">
        <v>57</v>
      </c>
      <c r="H6" s="176" t="s">
        <v>58</v>
      </c>
      <c r="I6" s="177">
        <v>7</v>
      </c>
    </row>
    <row r="7" spans="1:10" s="102" customFormat="1" ht="60" customHeight="1">
      <c r="A7" s="372"/>
      <c r="B7" s="83">
        <v>1</v>
      </c>
      <c r="C7" s="87" t="s">
        <v>172</v>
      </c>
      <c r="D7" s="156" t="s">
        <v>104</v>
      </c>
      <c r="E7" s="156" t="s">
        <v>107</v>
      </c>
      <c r="F7" s="156" t="s">
        <v>237</v>
      </c>
      <c r="G7" s="85" t="s">
        <v>118</v>
      </c>
      <c r="H7" s="152">
        <f>H8</f>
        <v>0</v>
      </c>
      <c r="I7" s="155">
        <f>I8</f>
        <v>60</v>
      </c>
    </row>
    <row r="8" spans="1:10" s="102" customFormat="1" ht="39.75" customHeight="1">
      <c r="A8" s="372"/>
      <c r="B8" s="83">
        <v>2</v>
      </c>
      <c r="C8" s="87" t="s">
        <v>254</v>
      </c>
      <c r="D8" s="156" t="s">
        <v>104</v>
      </c>
      <c r="E8" s="156" t="s">
        <v>107</v>
      </c>
      <c r="F8" s="156" t="s">
        <v>255</v>
      </c>
      <c r="G8" s="85" t="s">
        <v>118</v>
      </c>
      <c r="H8" s="152">
        <f>H9</f>
        <v>0</v>
      </c>
      <c r="I8" s="152">
        <v>60</v>
      </c>
    </row>
    <row r="9" spans="1:10" s="102" customFormat="1" ht="37.5" customHeight="1">
      <c r="A9" s="372"/>
      <c r="B9" s="83">
        <v>3</v>
      </c>
      <c r="C9" s="87" t="s">
        <v>256</v>
      </c>
      <c r="D9" s="156" t="s">
        <v>104</v>
      </c>
      <c r="E9" s="156" t="s">
        <v>107</v>
      </c>
      <c r="F9" s="156" t="s">
        <v>257</v>
      </c>
      <c r="G9" s="85" t="s">
        <v>118</v>
      </c>
      <c r="H9" s="152">
        <f>H10</f>
        <v>0</v>
      </c>
      <c r="I9" s="152">
        <v>60</v>
      </c>
    </row>
    <row r="10" spans="1:10" s="102" customFormat="1" ht="55.5" customHeight="1">
      <c r="A10" s="372"/>
      <c r="B10" s="83">
        <v>4</v>
      </c>
      <c r="C10" s="87" t="s">
        <v>99</v>
      </c>
      <c r="D10" s="156" t="s">
        <v>104</v>
      </c>
      <c r="E10" s="156" t="s">
        <v>107</v>
      </c>
      <c r="F10" s="156" t="s">
        <v>258</v>
      </c>
      <c r="G10" s="85" t="s">
        <v>98</v>
      </c>
      <c r="H10" s="152">
        <v>0</v>
      </c>
      <c r="I10" s="152">
        <v>35</v>
      </c>
      <c r="J10" s="124"/>
    </row>
    <row r="11" spans="1:10" s="102" customFormat="1" ht="55.5" customHeight="1">
      <c r="A11" s="372"/>
      <c r="B11" s="83">
        <v>4</v>
      </c>
      <c r="C11" s="87" t="s">
        <v>99</v>
      </c>
      <c r="D11" s="156" t="s">
        <v>104</v>
      </c>
      <c r="E11" s="156" t="s">
        <v>107</v>
      </c>
      <c r="F11" s="156" t="s">
        <v>258</v>
      </c>
      <c r="G11" s="85" t="s">
        <v>383</v>
      </c>
      <c r="H11" s="152">
        <v>25</v>
      </c>
      <c r="I11" s="152">
        <v>25</v>
      </c>
      <c r="J11" s="124"/>
    </row>
    <row r="12" spans="1:10" s="102" customFormat="1" ht="63" customHeight="1">
      <c r="A12" s="372"/>
      <c r="B12" s="83">
        <v>5</v>
      </c>
      <c r="C12" s="87" t="s">
        <v>172</v>
      </c>
      <c r="D12" s="156" t="s">
        <v>97</v>
      </c>
      <c r="E12" s="156" t="s">
        <v>171</v>
      </c>
      <c r="F12" s="156" t="s">
        <v>237</v>
      </c>
      <c r="G12" s="85" t="s">
        <v>118</v>
      </c>
      <c r="H12" s="152">
        <f>H13+H16</f>
        <v>0</v>
      </c>
      <c r="I12" s="155">
        <f>I13+I16</f>
        <v>944.8</v>
      </c>
    </row>
    <row r="13" spans="1:10" s="102" customFormat="1" ht="38.25" customHeight="1">
      <c r="A13" s="372"/>
      <c r="B13" s="83">
        <v>6</v>
      </c>
      <c r="C13" s="87" t="s">
        <v>254</v>
      </c>
      <c r="D13" s="156" t="s">
        <v>97</v>
      </c>
      <c r="E13" s="156" t="s">
        <v>171</v>
      </c>
      <c r="F13" s="156" t="s">
        <v>255</v>
      </c>
      <c r="G13" s="85" t="s">
        <v>118</v>
      </c>
      <c r="H13" s="152">
        <f>H14</f>
        <v>0</v>
      </c>
      <c r="I13" s="152">
        <f>I15</f>
        <v>852.8</v>
      </c>
    </row>
    <row r="14" spans="1:10" s="102" customFormat="1" ht="39" customHeight="1">
      <c r="A14" s="372"/>
      <c r="B14" s="83">
        <v>7</v>
      </c>
      <c r="C14" s="87" t="s">
        <v>259</v>
      </c>
      <c r="D14" s="156" t="s">
        <v>97</v>
      </c>
      <c r="E14" s="156" t="s">
        <v>171</v>
      </c>
      <c r="F14" s="156" t="s">
        <v>260</v>
      </c>
      <c r="G14" s="85" t="s">
        <v>118</v>
      </c>
      <c r="H14" s="152">
        <f>H15</f>
        <v>0</v>
      </c>
      <c r="I14" s="152">
        <f>I15</f>
        <v>852.8</v>
      </c>
    </row>
    <row r="15" spans="1:10" s="102" customFormat="1" ht="56.25" customHeight="1">
      <c r="A15" s="372"/>
      <c r="B15" s="83">
        <v>8</v>
      </c>
      <c r="C15" s="87" t="s">
        <v>99</v>
      </c>
      <c r="D15" s="156" t="s">
        <v>97</v>
      </c>
      <c r="E15" s="156" t="s">
        <v>171</v>
      </c>
      <c r="F15" s="156" t="s">
        <v>261</v>
      </c>
      <c r="G15" s="85" t="s">
        <v>98</v>
      </c>
      <c r="H15" s="152">
        <v>0</v>
      </c>
      <c r="I15" s="152">
        <v>852.8</v>
      </c>
    </row>
    <row r="16" spans="1:10" s="101" customFormat="1" ht="31.5" customHeight="1">
      <c r="A16" s="100"/>
      <c r="B16" s="83">
        <v>9</v>
      </c>
      <c r="C16" s="91" t="s">
        <v>382</v>
      </c>
      <c r="D16" s="156" t="s">
        <v>97</v>
      </c>
      <c r="E16" s="156" t="s">
        <v>171</v>
      </c>
      <c r="F16" s="156" t="s">
        <v>261</v>
      </c>
      <c r="G16" s="85" t="s">
        <v>383</v>
      </c>
      <c r="H16" s="152">
        <v>0</v>
      </c>
      <c r="I16" s="152">
        <v>92</v>
      </c>
    </row>
    <row r="17" spans="1:9" s="99" customFormat="1" ht="60.75" customHeight="1">
      <c r="A17" s="371"/>
      <c r="B17" s="83">
        <v>10</v>
      </c>
      <c r="C17" s="87" t="s">
        <v>172</v>
      </c>
      <c r="D17" s="85" t="s">
        <v>108</v>
      </c>
      <c r="E17" s="85" t="s">
        <v>104</v>
      </c>
      <c r="F17" s="144" t="s">
        <v>237</v>
      </c>
      <c r="G17" s="144" t="s">
        <v>118</v>
      </c>
      <c r="H17" s="153">
        <f>H18</f>
        <v>0</v>
      </c>
      <c r="I17" s="343">
        <f>I19</f>
        <v>20</v>
      </c>
    </row>
    <row r="18" spans="1:9" s="103" customFormat="1" ht="41.25" customHeight="1">
      <c r="A18" s="373"/>
      <c r="B18" s="83">
        <v>11</v>
      </c>
      <c r="C18" s="87" t="s">
        <v>254</v>
      </c>
      <c r="D18" s="85" t="s">
        <v>108</v>
      </c>
      <c r="E18" s="85" t="s">
        <v>104</v>
      </c>
      <c r="F18" s="156" t="s">
        <v>255</v>
      </c>
      <c r="G18" s="144" t="s">
        <v>118</v>
      </c>
      <c r="H18" s="153">
        <f>H19</f>
        <v>0</v>
      </c>
      <c r="I18" s="152">
        <f>I19</f>
        <v>20</v>
      </c>
    </row>
    <row r="19" spans="1:9" s="102" customFormat="1" ht="18.75" customHeight="1">
      <c r="A19" s="372"/>
      <c r="B19" s="83">
        <v>12</v>
      </c>
      <c r="C19" s="87" t="s">
        <v>262</v>
      </c>
      <c r="D19" s="85" t="s">
        <v>108</v>
      </c>
      <c r="E19" s="85" t="s">
        <v>104</v>
      </c>
      <c r="F19" s="144" t="s">
        <v>263</v>
      </c>
      <c r="G19" s="144" t="s">
        <v>118</v>
      </c>
      <c r="H19" s="153">
        <v>0</v>
      </c>
      <c r="I19" s="152">
        <v>20</v>
      </c>
    </row>
    <row r="20" spans="1:9" s="101" customFormat="1" ht="62.25" customHeight="1">
      <c r="A20" s="100"/>
      <c r="B20" s="83">
        <v>13</v>
      </c>
      <c r="C20" s="87" t="s">
        <v>99</v>
      </c>
      <c r="D20" s="85" t="s">
        <v>108</v>
      </c>
      <c r="E20" s="85" t="s">
        <v>104</v>
      </c>
      <c r="F20" s="144" t="s">
        <v>264</v>
      </c>
      <c r="G20" s="144" t="s">
        <v>98</v>
      </c>
      <c r="H20" s="154">
        <v>0</v>
      </c>
      <c r="I20" s="344">
        <v>20</v>
      </c>
    </row>
    <row r="21" spans="1:9" s="101" customFormat="1" ht="60.75" customHeight="1">
      <c r="A21" s="100"/>
      <c r="B21" s="83">
        <v>14</v>
      </c>
      <c r="C21" s="87" t="s">
        <v>448</v>
      </c>
      <c r="D21" s="85" t="s">
        <v>108</v>
      </c>
      <c r="E21" s="85" t="s">
        <v>104</v>
      </c>
      <c r="F21" s="144" t="s">
        <v>237</v>
      </c>
      <c r="G21" s="144" t="s">
        <v>118</v>
      </c>
      <c r="H21" s="154">
        <v>0</v>
      </c>
      <c r="I21" s="396">
        <v>655.29999999999995</v>
      </c>
    </row>
    <row r="22" spans="1:9" s="101" customFormat="1" ht="42.75" customHeight="1">
      <c r="A22" s="100"/>
      <c r="B22" s="83">
        <v>15</v>
      </c>
      <c r="C22" s="87" t="s">
        <v>254</v>
      </c>
      <c r="D22" s="85" t="s">
        <v>108</v>
      </c>
      <c r="E22" s="85" t="s">
        <v>104</v>
      </c>
      <c r="F22" s="144" t="s">
        <v>255</v>
      </c>
      <c r="G22" s="144" t="s">
        <v>118</v>
      </c>
      <c r="H22" s="154">
        <v>0</v>
      </c>
      <c r="I22" s="346">
        <v>655.29999999999995</v>
      </c>
    </row>
    <row r="23" spans="1:9" s="101" customFormat="1" ht="58.5" customHeight="1">
      <c r="A23" s="100"/>
      <c r="B23" s="83">
        <v>16</v>
      </c>
      <c r="C23" s="87" t="s">
        <v>449</v>
      </c>
      <c r="D23" s="85" t="s">
        <v>108</v>
      </c>
      <c r="E23" s="85" t="s">
        <v>104</v>
      </c>
      <c r="F23" s="144" t="s">
        <v>441</v>
      </c>
      <c r="G23" s="144" t="s">
        <v>118</v>
      </c>
      <c r="H23" s="154">
        <v>0</v>
      </c>
      <c r="I23" s="346">
        <v>655.29999999999995</v>
      </c>
    </row>
    <row r="24" spans="1:9" s="101" customFormat="1" ht="58.5" customHeight="1">
      <c r="A24" s="100"/>
      <c r="B24" s="83">
        <v>17</v>
      </c>
      <c r="C24" s="87" t="s">
        <v>99</v>
      </c>
      <c r="D24" s="85" t="s">
        <v>108</v>
      </c>
      <c r="E24" s="85" t="s">
        <v>104</v>
      </c>
      <c r="F24" s="144" t="s">
        <v>441</v>
      </c>
      <c r="G24" s="144" t="s">
        <v>98</v>
      </c>
      <c r="H24" s="154">
        <v>0</v>
      </c>
      <c r="I24" s="346">
        <v>655.29999999999995</v>
      </c>
    </row>
    <row r="25" spans="1:9" s="101" customFormat="1" ht="93.75" customHeight="1">
      <c r="A25" s="100"/>
      <c r="B25" s="83">
        <v>18</v>
      </c>
      <c r="C25" s="87" t="s">
        <v>450</v>
      </c>
      <c r="D25" s="85" t="s">
        <v>108</v>
      </c>
      <c r="E25" s="85" t="s">
        <v>104</v>
      </c>
      <c r="F25" s="144" t="s">
        <v>237</v>
      </c>
      <c r="G25" s="144" t="s">
        <v>118</v>
      </c>
      <c r="H25" s="154">
        <v>0</v>
      </c>
      <c r="I25" s="396">
        <v>2045.5</v>
      </c>
    </row>
    <row r="26" spans="1:9" s="101" customFormat="1" ht="35.25" customHeight="1">
      <c r="A26" s="100"/>
      <c r="B26" s="83">
        <v>19</v>
      </c>
      <c r="C26" s="87" t="s">
        <v>451</v>
      </c>
      <c r="D26" s="85" t="s">
        <v>108</v>
      </c>
      <c r="E26" s="85" t="s">
        <v>104</v>
      </c>
      <c r="F26" s="144" t="s">
        <v>443</v>
      </c>
      <c r="G26" s="144" t="s">
        <v>118</v>
      </c>
      <c r="H26" s="154">
        <v>0</v>
      </c>
      <c r="I26" s="346">
        <v>2045.5</v>
      </c>
    </row>
    <row r="27" spans="1:9" s="101" customFormat="1" ht="58.5" customHeight="1">
      <c r="A27" s="100"/>
      <c r="B27" s="83">
        <v>20</v>
      </c>
      <c r="C27" s="87" t="s">
        <v>452</v>
      </c>
      <c r="D27" s="85" t="s">
        <v>108</v>
      </c>
      <c r="E27" s="85" t="s">
        <v>104</v>
      </c>
      <c r="F27" s="144" t="s">
        <v>445</v>
      </c>
      <c r="G27" s="144" t="s">
        <v>118</v>
      </c>
      <c r="H27" s="154">
        <v>0</v>
      </c>
      <c r="I27" s="346">
        <v>2045.5</v>
      </c>
    </row>
    <row r="28" spans="1:9" s="101" customFormat="1" ht="58.5" customHeight="1">
      <c r="A28" s="100"/>
      <c r="B28" s="83">
        <v>21</v>
      </c>
      <c r="C28" s="87" t="s">
        <v>99</v>
      </c>
      <c r="D28" s="85" t="s">
        <v>108</v>
      </c>
      <c r="E28" s="85" t="s">
        <v>104</v>
      </c>
      <c r="F28" s="144" t="s">
        <v>445</v>
      </c>
      <c r="G28" s="144" t="s">
        <v>98</v>
      </c>
      <c r="H28" s="154">
        <v>0</v>
      </c>
      <c r="I28" s="346">
        <v>2045.5</v>
      </c>
    </row>
    <row r="29" spans="1:9" s="101" customFormat="1" ht="60" customHeight="1">
      <c r="A29" s="100"/>
      <c r="B29" s="83">
        <v>22</v>
      </c>
      <c r="C29" s="87" t="s">
        <v>172</v>
      </c>
      <c r="D29" s="85" t="s">
        <v>109</v>
      </c>
      <c r="E29" s="85" t="s">
        <v>236</v>
      </c>
      <c r="F29" s="144" t="s">
        <v>237</v>
      </c>
      <c r="G29" s="144" t="s">
        <v>118</v>
      </c>
      <c r="H29" s="153">
        <f>H30</f>
        <v>0</v>
      </c>
      <c r="I29" s="155">
        <f>I30</f>
        <v>15</v>
      </c>
    </row>
    <row r="30" spans="1:9" s="102" customFormat="1" ht="37.5" customHeight="1">
      <c r="A30" s="372"/>
      <c r="B30" s="83">
        <v>23</v>
      </c>
      <c r="C30" s="87" t="s">
        <v>265</v>
      </c>
      <c r="D30" s="85" t="s">
        <v>109</v>
      </c>
      <c r="E30" s="85" t="s">
        <v>93</v>
      </c>
      <c r="F30" s="144" t="s">
        <v>266</v>
      </c>
      <c r="G30" s="144" t="s">
        <v>118</v>
      </c>
      <c r="H30" s="153">
        <f>H31</f>
        <v>0</v>
      </c>
      <c r="I30" s="345">
        <f>I32</f>
        <v>15</v>
      </c>
    </row>
    <row r="31" spans="1:9" s="102" customFormat="1" ht="23.25" customHeight="1">
      <c r="A31" s="372"/>
      <c r="B31" s="83">
        <v>24</v>
      </c>
      <c r="C31" s="87" t="s">
        <v>267</v>
      </c>
      <c r="D31" s="85" t="s">
        <v>109</v>
      </c>
      <c r="E31" s="85" t="s">
        <v>93</v>
      </c>
      <c r="F31" s="144" t="s">
        <v>268</v>
      </c>
      <c r="G31" s="144" t="s">
        <v>118</v>
      </c>
      <c r="H31" s="153">
        <f>H32</f>
        <v>0</v>
      </c>
      <c r="I31" s="152">
        <f>I32</f>
        <v>15</v>
      </c>
    </row>
    <row r="32" spans="1:9" s="102" customFormat="1" ht="55.5" customHeight="1">
      <c r="A32" s="372"/>
      <c r="B32" s="83">
        <v>25</v>
      </c>
      <c r="C32" s="87" t="s">
        <v>99</v>
      </c>
      <c r="D32" s="85" t="s">
        <v>109</v>
      </c>
      <c r="E32" s="85" t="s">
        <v>93</v>
      </c>
      <c r="F32" s="144" t="s">
        <v>269</v>
      </c>
      <c r="G32" s="144" t="s">
        <v>98</v>
      </c>
      <c r="H32" s="153">
        <v>0</v>
      </c>
      <c r="I32" s="152">
        <v>15</v>
      </c>
    </row>
    <row r="33" spans="1:9" ht="56.25">
      <c r="A33" s="362"/>
      <c r="B33" s="83">
        <v>26</v>
      </c>
      <c r="C33" s="87" t="s">
        <v>172</v>
      </c>
      <c r="D33" s="85" t="s">
        <v>107</v>
      </c>
      <c r="E33" s="85" t="s">
        <v>93</v>
      </c>
      <c r="F33" s="144" t="s">
        <v>237</v>
      </c>
      <c r="G33" s="144" t="s">
        <v>118</v>
      </c>
      <c r="H33" s="153">
        <v>0</v>
      </c>
      <c r="I33" s="343">
        <v>72</v>
      </c>
    </row>
    <row r="34" spans="1:9" ht="37.5">
      <c r="A34" s="362"/>
      <c r="B34" s="83">
        <v>27</v>
      </c>
      <c r="C34" s="87" t="s">
        <v>265</v>
      </c>
      <c r="D34" s="85" t="s">
        <v>107</v>
      </c>
      <c r="E34" s="85" t="s">
        <v>93</v>
      </c>
      <c r="F34" s="85" t="s">
        <v>266</v>
      </c>
      <c r="G34" s="85" t="s">
        <v>118</v>
      </c>
      <c r="H34" s="152">
        <v>0</v>
      </c>
      <c r="I34" s="152">
        <v>72</v>
      </c>
    </row>
    <row r="35" spans="1:9" ht="37.5">
      <c r="A35" s="362"/>
      <c r="B35" s="83">
        <v>28</v>
      </c>
      <c r="C35" s="87" t="s">
        <v>270</v>
      </c>
      <c r="D35" s="85" t="s">
        <v>107</v>
      </c>
      <c r="E35" s="85" t="s">
        <v>93</v>
      </c>
      <c r="F35" s="85" t="s">
        <v>271</v>
      </c>
      <c r="G35" s="85" t="s">
        <v>118</v>
      </c>
      <c r="H35" s="152">
        <v>0</v>
      </c>
      <c r="I35" s="152">
        <v>72</v>
      </c>
    </row>
    <row r="36" spans="1:9" ht="37.5" customHeight="1">
      <c r="A36" s="362"/>
      <c r="B36" s="83">
        <v>29</v>
      </c>
      <c r="C36" s="87" t="s">
        <v>111</v>
      </c>
      <c r="D36" s="85" t="s">
        <v>107</v>
      </c>
      <c r="E36" s="85" t="s">
        <v>93</v>
      </c>
      <c r="F36" s="85" t="s">
        <v>272</v>
      </c>
      <c r="G36" s="85" t="s">
        <v>273</v>
      </c>
      <c r="H36" s="152">
        <v>0</v>
      </c>
      <c r="I36" s="152">
        <v>72</v>
      </c>
    </row>
    <row r="37" spans="1:9" ht="37.5" customHeight="1">
      <c r="A37" s="362"/>
      <c r="B37" s="83">
        <v>30</v>
      </c>
      <c r="C37" s="87" t="s">
        <v>172</v>
      </c>
      <c r="D37" s="85" t="s">
        <v>110</v>
      </c>
      <c r="E37" s="85" t="s">
        <v>108</v>
      </c>
      <c r="F37" s="85" t="s">
        <v>237</v>
      </c>
      <c r="G37" s="85" t="s">
        <v>118</v>
      </c>
      <c r="H37" s="152">
        <f>H38</f>
        <v>0</v>
      </c>
      <c r="I37" s="155">
        <f>I38</f>
        <v>122</v>
      </c>
    </row>
    <row r="38" spans="1:9" ht="37.5">
      <c r="A38" s="362"/>
      <c r="B38" s="83">
        <v>31</v>
      </c>
      <c r="C38" s="87" t="s">
        <v>265</v>
      </c>
      <c r="D38" s="85" t="s">
        <v>110</v>
      </c>
      <c r="E38" s="85" t="s">
        <v>108</v>
      </c>
      <c r="F38" s="85" t="s">
        <v>274</v>
      </c>
      <c r="G38" s="85" t="s">
        <v>118</v>
      </c>
      <c r="H38" s="152">
        <f>H39</f>
        <v>0</v>
      </c>
      <c r="I38" s="345">
        <f>I39</f>
        <v>122</v>
      </c>
    </row>
    <row r="39" spans="1:9" ht="42.75" customHeight="1">
      <c r="A39" s="362"/>
      <c r="B39" s="83">
        <v>32</v>
      </c>
      <c r="C39" s="87" t="s">
        <v>275</v>
      </c>
      <c r="D39" s="85" t="s">
        <v>110</v>
      </c>
      <c r="E39" s="85" t="s">
        <v>108</v>
      </c>
      <c r="F39" s="85" t="s">
        <v>276</v>
      </c>
      <c r="G39" s="85" t="s">
        <v>118</v>
      </c>
      <c r="H39" s="152">
        <v>0</v>
      </c>
      <c r="I39" s="152">
        <v>122</v>
      </c>
    </row>
    <row r="40" spans="1:9" ht="56.25">
      <c r="A40" s="362"/>
      <c r="B40" s="83">
        <v>33</v>
      </c>
      <c r="C40" s="87" t="s">
        <v>99</v>
      </c>
      <c r="D40" s="85" t="s">
        <v>110</v>
      </c>
      <c r="E40" s="85" t="s">
        <v>108</v>
      </c>
      <c r="F40" s="85" t="s">
        <v>277</v>
      </c>
      <c r="G40" s="85" t="s">
        <v>98</v>
      </c>
      <c r="H40" s="152">
        <v>0</v>
      </c>
      <c r="I40" s="152">
        <v>2</v>
      </c>
    </row>
    <row r="41" spans="1:9" ht="33" customHeight="1">
      <c r="A41" s="362"/>
      <c r="B41" s="83">
        <v>34</v>
      </c>
      <c r="C41" s="91" t="s">
        <v>382</v>
      </c>
      <c r="D41" s="85" t="s">
        <v>110</v>
      </c>
      <c r="E41" s="85" t="s">
        <v>108</v>
      </c>
      <c r="F41" s="85" t="s">
        <v>277</v>
      </c>
      <c r="G41" s="85" t="s">
        <v>383</v>
      </c>
      <c r="H41" s="152">
        <v>0</v>
      </c>
      <c r="I41" s="152">
        <v>110</v>
      </c>
    </row>
    <row r="42" spans="1:9" ht="37.5">
      <c r="B42" s="83">
        <v>35</v>
      </c>
      <c r="C42" s="87" t="s">
        <v>100</v>
      </c>
      <c r="D42" s="85" t="s">
        <v>110</v>
      </c>
      <c r="E42" s="85" t="s">
        <v>108</v>
      </c>
      <c r="F42" s="85" t="s">
        <v>278</v>
      </c>
      <c r="G42" s="85" t="s">
        <v>102</v>
      </c>
      <c r="H42" s="152">
        <v>0</v>
      </c>
      <c r="I42" s="152">
        <v>10</v>
      </c>
    </row>
    <row r="43" spans="1:9" ht="18.75">
      <c r="B43" s="83"/>
      <c r="C43" s="491" t="s">
        <v>40</v>
      </c>
      <c r="D43" s="491"/>
      <c r="E43" s="491"/>
      <c r="F43" s="491"/>
      <c r="G43" s="491"/>
      <c r="H43" s="152">
        <v>25</v>
      </c>
      <c r="I43" s="152">
        <v>3934.6</v>
      </c>
    </row>
  </sheetData>
  <mergeCells count="4">
    <mergeCell ref="F1:I1"/>
    <mergeCell ref="B3:I3"/>
    <mergeCell ref="G4:I4"/>
    <mergeCell ref="C43:G43"/>
  </mergeCells>
  <printOptions gridLines="1"/>
  <pageMargins left="0.31496062992125984" right="0.31496062992125984" top="0.15748031496062992" bottom="0.15748031496062992" header="0.19685039370078741" footer="0.11811023622047244"/>
  <pageSetup paperSize="9" scale="49" fitToWidth="0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topLeftCell="A25" zoomScale="89" zoomScaleSheetLayoutView="89" workbookViewId="0">
      <selection activeCell="B37" sqref="B37"/>
    </sheetView>
  </sheetViews>
  <sheetFormatPr defaultRowHeight="12.75"/>
  <cols>
    <col min="1" max="1" width="5.28515625" style="92" customWidth="1"/>
    <col min="2" max="2" width="45" style="93" customWidth="1"/>
    <col min="3" max="3" width="12.42578125" style="94" customWidth="1"/>
    <col min="4" max="4" width="15.28515625" style="94" customWidth="1"/>
    <col min="5" max="5" width="18" style="94" customWidth="1"/>
    <col min="6" max="6" width="12.42578125" style="94" customWidth="1"/>
    <col min="7" max="7" width="14.140625" style="94" customWidth="1"/>
    <col min="8" max="8" width="16.140625" style="94" customWidth="1"/>
    <col min="9" max="9" width="13.85546875" style="94" customWidth="1"/>
    <col min="10" max="256" width="9.140625" style="95"/>
    <col min="257" max="257" width="3.5703125" style="95" customWidth="1"/>
    <col min="258" max="258" width="40.85546875" style="95" customWidth="1"/>
    <col min="259" max="259" width="5.140625" style="95" customWidth="1"/>
    <col min="260" max="261" width="4.28515625" style="95" customWidth="1"/>
    <col min="262" max="262" width="8.5703125" style="95" customWidth="1"/>
    <col min="263" max="263" width="6.7109375" style="95" customWidth="1"/>
    <col min="264" max="264" width="11.28515625" style="95" customWidth="1"/>
    <col min="265" max="265" width="12.28515625" style="95" customWidth="1"/>
    <col min="266" max="512" width="9.140625" style="95"/>
    <col min="513" max="513" width="3.5703125" style="95" customWidth="1"/>
    <col min="514" max="514" width="40.85546875" style="95" customWidth="1"/>
    <col min="515" max="515" width="5.140625" style="95" customWidth="1"/>
    <col min="516" max="517" width="4.28515625" style="95" customWidth="1"/>
    <col min="518" max="518" width="8.5703125" style="95" customWidth="1"/>
    <col min="519" max="519" width="6.7109375" style="95" customWidth="1"/>
    <col min="520" max="520" width="11.28515625" style="95" customWidth="1"/>
    <col min="521" max="521" width="12.28515625" style="95" customWidth="1"/>
    <col min="522" max="768" width="9.140625" style="95"/>
    <col min="769" max="769" width="3.5703125" style="95" customWidth="1"/>
    <col min="770" max="770" width="40.85546875" style="95" customWidth="1"/>
    <col min="771" max="771" width="5.140625" style="95" customWidth="1"/>
    <col min="772" max="773" width="4.28515625" style="95" customWidth="1"/>
    <col min="774" max="774" width="8.5703125" style="95" customWidth="1"/>
    <col min="775" max="775" width="6.7109375" style="95" customWidth="1"/>
    <col min="776" max="776" width="11.28515625" style="95" customWidth="1"/>
    <col min="777" max="777" width="12.28515625" style="95" customWidth="1"/>
    <col min="778" max="1024" width="9.140625" style="95"/>
    <col min="1025" max="1025" width="3.5703125" style="95" customWidth="1"/>
    <col min="1026" max="1026" width="40.85546875" style="95" customWidth="1"/>
    <col min="1027" max="1027" width="5.140625" style="95" customWidth="1"/>
    <col min="1028" max="1029" width="4.28515625" style="95" customWidth="1"/>
    <col min="1030" max="1030" width="8.5703125" style="95" customWidth="1"/>
    <col min="1031" max="1031" width="6.7109375" style="95" customWidth="1"/>
    <col min="1032" max="1032" width="11.28515625" style="95" customWidth="1"/>
    <col min="1033" max="1033" width="12.28515625" style="95" customWidth="1"/>
    <col min="1034" max="1280" width="9.140625" style="95"/>
    <col min="1281" max="1281" width="3.5703125" style="95" customWidth="1"/>
    <col min="1282" max="1282" width="40.85546875" style="95" customWidth="1"/>
    <col min="1283" max="1283" width="5.140625" style="95" customWidth="1"/>
    <col min="1284" max="1285" width="4.28515625" style="95" customWidth="1"/>
    <col min="1286" max="1286" width="8.5703125" style="95" customWidth="1"/>
    <col min="1287" max="1287" width="6.7109375" style="95" customWidth="1"/>
    <col min="1288" max="1288" width="11.28515625" style="95" customWidth="1"/>
    <col min="1289" max="1289" width="12.28515625" style="95" customWidth="1"/>
    <col min="1290" max="1536" width="9.140625" style="95"/>
    <col min="1537" max="1537" width="3.5703125" style="95" customWidth="1"/>
    <col min="1538" max="1538" width="40.85546875" style="95" customWidth="1"/>
    <col min="1539" max="1539" width="5.140625" style="95" customWidth="1"/>
    <col min="1540" max="1541" width="4.28515625" style="95" customWidth="1"/>
    <col min="1542" max="1542" width="8.5703125" style="95" customWidth="1"/>
    <col min="1543" max="1543" width="6.7109375" style="95" customWidth="1"/>
    <col min="1544" max="1544" width="11.28515625" style="95" customWidth="1"/>
    <col min="1545" max="1545" width="12.28515625" style="95" customWidth="1"/>
    <col min="1546" max="1792" width="9.140625" style="95"/>
    <col min="1793" max="1793" width="3.5703125" style="95" customWidth="1"/>
    <col min="1794" max="1794" width="40.85546875" style="95" customWidth="1"/>
    <col min="1795" max="1795" width="5.140625" style="95" customWidth="1"/>
    <col min="1796" max="1797" width="4.28515625" style="95" customWidth="1"/>
    <col min="1798" max="1798" width="8.5703125" style="95" customWidth="1"/>
    <col min="1799" max="1799" width="6.7109375" style="95" customWidth="1"/>
    <col min="1800" max="1800" width="11.28515625" style="95" customWidth="1"/>
    <col min="1801" max="1801" width="12.28515625" style="95" customWidth="1"/>
    <col min="1802" max="2048" width="9.140625" style="95"/>
    <col min="2049" max="2049" width="3.5703125" style="95" customWidth="1"/>
    <col min="2050" max="2050" width="40.85546875" style="95" customWidth="1"/>
    <col min="2051" max="2051" width="5.140625" style="95" customWidth="1"/>
    <col min="2052" max="2053" width="4.28515625" style="95" customWidth="1"/>
    <col min="2054" max="2054" width="8.5703125" style="95" customWidth="1"/>
    <col min="2055" max="2055" width="6.7109375" style="95" customWidth="1"/>
    <col min="2056" max="2056" width="11.28515625" style="95" customWidth="1"/>
    <col min="2057" max="2057" width="12.28515625" style="95" customWidth="1"/>
    <col min="2058" max="2304" width="9.140625" style="95"/>
    <col min="2305" max="2305" width="3.5703125" style="95" customWidth="1"/>
    <col min="2306" max="2306" width="40.85546875" style="95" customWidth="1"/>
    <col min="2307" max="2307" width="5.140625" style="95" customWidth="1"/>
    <col min="2308" max="2309" width="4.28515625" style="95" customWidth="1"/>
    <col min="2310" max="2310" width="8.5703125" style="95" customWidth="1"/>
    <col min="2311" max="2311" width="6.7109375" style="95" customWidth="1"/>
    <col min="2312" max="2312" width="11.28515625" style="95" customWidth="1"/>
    <col min="2313" max="2313" width="12.28515625" style="95" customWidth="1"/>
    <col min="2314" max="2560" width="9.140625" style="95"/>
    <col min="2561" max="2561" width="3.5703125" style="95" customWidth="1"/>
    <col min="2562" max="2562" width="40.85546875" style="95" customWidth="1"/>
    <col min="2563" max="2563" width="5.140625" style="95" customWidth="1"/>
    <col min="2564" max="2565" width="4.28515625" style="95" customWidth="1"/>
    <col min="2566" max="2566" width="8.5703125" style="95" customWidth="1"/>
    <col min="2567" max="2567" width="6.7109375" style="95" customWidth="1"/>
    <col min="2568" max="2568" width="11.28515625" style="95" customWidth="1"/>
    <col min="2569" max="2569" width="12.28515625" style="95" customWidth="1"/>
    <col min="2570" max="2816" width="9.140625" style="95"/>
    <col min="2817" max="2817" width="3.5703125" style="95" customWidth="1"/>
    <col min="2818" max="2818" width="40.85546875" style="95" customWidth="1"/>
    <col min="2819" max="2819" width="5.140625" style="95" customWidth="1"/>
    <col min="2820" max="2821" width="4.28515625" style="95" customWidth="1"/>
    <col min="2822" max="2822" width="8.5703125" style="95" customWidth="1"/>
    <col min="2823" max="2823" width="6.7109375" style="95" customWidth="1"/>
    <col min="2824" max="2824" width="11.28515625" style="95" customWidth="1"/>
    <col min="2825" max="2825" width="12.28515625" style="95" customWidth="1"/>
    <col min="2826" max="3072" width="9.140625" style="95"/>
    <col min="3073" max="3073" width="3.5703125" style="95" customWidth="1"/>
    <col min="3074" max="3074" width="40.85546875" style="95" customWidth="1"/>
    <col min="3075" max="3075" width="5.140625" style="95" customWidth="1"/>
    <col min="3076" max="3077" width="4.28515625" style="95" customWidth="1"/>
    <col min="3078" max="3078" width="8.5703125" style="95" customWidth="1"/>
    <col min="3079" max="3079" width="6.7109375" style="95" customWidth="1"/>
    <col min="3080" max="3080" width="11.28515625" style="95" customWidth="1"/>
    <col min="3081" max="3081" width="12.28515625" style="95" customWidth="1"/>
    <col min="3082" max="3328" width="9.140625" style="95"/>
    <col min="3329" max="3329" width="3.5703125" style="95" customWidth="1"/>
    <col min="3330" max="3330" width="40.85546875" style="95" customWidth="1"/>
    <col min="3331" max="3331" width="5.140625" style="95" customWidth="1"/>
    <col min="3332" max="3333" width="4.28515625" style="95" customWidth="1"/>
    <col min="3334" max="3334" width="8.5703125" style="95" customWidth="1"/>
    <col min="3335" max="3335" width="6.7109375" style="95" customWidth="1"/>
    <col min="3336" max="3336" width="11.28515625" style="95" customWidth="1"/>
    <col min="3337" max="3337" width="12.28515625" style="95" customWidth="1"/>
    <col min="3338" max="3584" width="9.140625" style="95"/>
    <col min="3585" max="3585" width="3.5703125" style="95" customWidth="1"/>
    <col min="3586" max="3586" width="40.85546875" style="95" customWidth="1"/>
    <col min="3587" max="3587" width="5.140625" style="95" customWidth="1"/>
    <col min="3588" max="3589" width="4.28515625" style="95" customWidth="1"/>
    <col min="3590" max="3590" width="8.5703125" style="95" customWidth="1"/>
    <col min="3591" max="3591" width="6.7109375" style="95" customWidth="1"/>
    <col min="3592" max="3592" width="11.28515625" style="95" customWidth="1"/>
    <col min="3593" max="3593" width="12.28515625" style="95" customWidth="1"/>
    <col min="3594" max="3840" width="9.140625" style="95"/>
    <col min="3841" max="3841" width="3.5703125" style="95" customWidth="1"/>
    <col min="3842" max="3842" width="40.85546875" style="95" customWidth="1"/>
    <col min="3843" max="3843" width="5.140625" style="95" customWidth="1"/>
    <col min="3844" max="3845" width="4.28515625" style="95" customWidth="1"/>
    <col min="3846" max="3846" width="8.5703125" style="95" customWidth="1"/>
    <col min="3847" max="3847" width="6.7109375" style="95" customWidth="1"/>
    <col min="3848" max="3848" width="11.28515625" style="95" customWidth="1"/>
    <col min="3849" max="3849" width="12.28515625" style="95" customWidth="1"/>
    <col min="3850" max="4096" width="9.140625" style="95"/>
    <col min="4097" max="4097" width="3.5703125" style="95" customWidth="1"/>
    <col min="4098" max="4098" width="40.85546875" style="95" customWidth="1"/>
    <col min="4099" max="4099" width="5.140625" style="95" customWidth="1"/>
    <col min="4100" max="4101" width="4.28515625" style="95" customWidth="1"/>
    <col min="4102" max="4102" width="8.5703125" style="95" customWidth="1"/>
    <col min="4103" max="4103" width="6.7109375" style="95" customWidth="1"/>
    <col min="4104" max="4104" width="11.28515625" style="95" customWidth="1"/>
    <col min="4105" max="4105" width="12.28515625" style="95" customWidth="1"/>
    <col min="4106" max="4352" width="9.140625" style="95"/>
    <col min="4353" max="4353" width="3.5703125" style="95" customWidth="1"/>
    <col min="4354" max="4354" width="40.85546875" style="95" customWidth="1"/>
    <col min="4355" max="4355" width="5.140625" style="95" customWidth="1"/>
    <col min="4356" max="4357" width="4.28515625" style="95" customWidth="1"/>
    <col min="4358" max="4358" width="8.5703125" style="95" customWidth="1"/>
    <col min="4359" max="4359" width="6.7109375" style="95" customWidth="1"/>
    <col min="4360" max="4360" width="11.28515625" style="95" customWidth="1"/>
    <col min="4361" max="4361" width="12.28515625" style="95" customWidth="1"/>
    <col min="4362" max="4608" width="9.140625" style="95"/>
    <col min="4609" max="4609" width="3.5703125" style="95" customWidth="1"/>
    <col min="4610" max="4610" width="40.85546875" style="95" customWidth="1"/>
    <col min="4611" max="4611" width="5.140625" style="95" customWidth="1"/>
    <col min="4612" max="4613" width="4.28515625" style="95" customWidth="1"/>
    <col min="4614" max="4614" width="8.5703125" style="95" customWidth="1"/>
    <col min="4615" max="4615" width="6.7109375" style="95" customWidth="1"/>
    <col min="4616" max="4616" width="11.28515625" style="95" customWidth="1"/>
    <col min="4617" max="4617" width="12.28515625" style="95" customWidth="1"/>
    <col min="4618" max="4864" width="9.140625" style="95"/>
    <col min="4865" max="4865" width="3.5703125" style="95" customWidth="1"/>
    <col min="4866" max="4866" width="40.85546875" style="95" customWidth="1"/>
    <col min="4867" max="4867" width="5.140625" style="95" customWidth="1"/>
    <col min="4868" max="4869" width="4.28515625" style="95" customWidth="1"/>
    <col min="4870" max="4870" width="8.5703125" style="95" customWidth="1"/>
    <col min="4871" max="4871" width="6.7109375" style="95" customWidth="1"/>
    <col min="4872" max="4872" width="11.28515625" style="95" customWidth="1"/>
    <col min="4873" max="4873" width="12.28515625" style="95" customWidth="1"/>
    <col min="4874" max="5120" width="9.140625" style="95"/>
    <col min="5121" max="5121" width="3.5703125" style="95" customWidth="1"/>
    <col min="5122" max="5122" width="40.85546875" style="95" customWidth="1"/>
    <col min="5123" max="5123" width="5.140625" style="95" customWidth="1"/>
    <col min="5124" max="5125" width="4.28515625" style="95" customWidth="1"/>
    <col min="5126" max="5126" width="8.5703125" style="95" customWidth="1"/>
    <col min="5127" max="5127" width="6.7109375" style="95" customWidth="1"/>
    <col min="5128" max="5128" width="11.28515625" style="95" customWidth="1"/>
    <col min="5129" max="5129" width="12.28515625" style="95" customWidth="1"/>
    <col min="5130" max="5376" width="9.140625" style="95"/>
    <col min="5377" max="5377" width="3.5703125" style="95" customWidth="1"/>
    <col min="5378" max="5378" width="40.85546875" style="95" customWidth="1"/>
    <col min="5379" max="5379" width="5.140625" style="95" customWidth="1"/>
    <col min="5380" max="5381" width="4.28515625" style="95" customWidth="1"/>
    <col min="5382" max="5382" width="8.5703125" style="95" customWidth="1"/>
    <col min="5383" max="5383" width="6.7109375" style="95" customWidth="1"/>
    <col min="5384" max="5384" width="11.28515625" style="95" customWidth="1"/>
    <col min="5385" max="5385" width="12.28515625" style="95" customWidth="1"/>
    <col min="5386" max="5632" width="9.140625" style="95"/>
    <col min="5633" max="5633" width="3.5703125" style="95" customWidth="1"/>
    <col min="5634" max="5634" width="40.85546875" style="95" customWidth="1"/>
    <col min="5635" max="5635" width="5.140625" style="95" customWidth="1"/>
    <col min="5636" max="5637" width="4.28515625" style="95" customWidth="1"/>
    <col min="5638" max="5638" width="8.5703125" style="95" customWidth="1"/>
    <col min="5639" max="5639" width="6.7109375" style="95" customWidth="1"/>
    <col min="5640" max="5640" width="11.28515625" style="95" customWidth="1"/>
    <col min="5641" max="5641" width="12.28515625" style="95" customWidth="1"/>
    <col min="5642" max="5888" width="9.140625" style="95"/>
    <col min="5889" max="5889" width="3.5703125" style="95" customWidth="1"/>
    <col min="5890" max="5890" width="40.85546875" style="95" customWidth="1"/>
    <col min="5891" max="5891" width="5.140625" style="95" customWidth="1"/>
    <col min="5892" max="5893" width="4.28515625" style="95" customWidth="1"/>
    <col min="5894" max="5894" width="8.5703125" style="95" customWidth="1"/>
    <col min="5895" max="5895" width="6.7109375" style="95" customWidth="1"/>
    <col min="5896" max="5896" width="11.28515625" style="95" customWidth="1"/>
    <col min="5897" max="5897" width="12.28515625" style="95" customWidth="1"/>
    <col min="5898" max="6144" width="9.140625" style="95"/>
    <col min="6145" max="6145" width="3.5703125" style="95" customWidth="1"/>
    <col min="6146" max="6146" width="40.85546875" style="95" customWidth="1"/>
    <col min="6147" max="6147" width="5.140625" style="95" customWidth="1"/>
    <col min="6148" max="6149" width="4.28515625" style="95" customWidth="1"/>
    <col min="6150" max="6150" width="8.5703125" style="95" customWidth="1"/>
    <col min="6151" max="6151" width="6.7109375" style="95" customWidth="1"/>
    <col min="6152" max="6152" width="11.28515625" style="95" customWidth="1"/>
    <col min="6153" max="6153" width="12.28515625" style="95" customWidth="1"/>
    <col min="6154" max="6400" width="9.140625" style="95"/>
    <col min="6401" max="6401" width="3.5703125" style="95" customWidth="1"/>
    <col min="6402" max="6402" width="40.85546875" style="95" customWidth="1"/>
    <col min="6403" max="6403" width="5.140625" style="95" customWidth="1"/>
    <col min="6404" max="6405" width="4.28515625" style="95" customWidth="1"/>
    <col min="6406" max="6406" width="8.5703125" style="95" customWidth="1"/>
    <col min="6407" max="6407" width="6.7109375" style="95" customWidth="1"/>
    <col min="6408" max="6408" width="11.28515625" style="95" customWidth="1"/>
    <col min="6409" max="6409" width="12.28515625" style="95" customWidth="1"/>
    <col min="6410" max="6656" width="9.140625" style="95"/>
    <col min="6657" max="6657" width="3.5703125" style="95" customWidth="1"/>
    <col min="6658" max="6658" width="40.85546875" style="95" customWidth="1"/>
    <col min="6659" max="6659" width="5.140625" style="95" customWidth="1"/>
    <col min="6660" max="6661" width="4.28515625" style="95" customWidth="1"/>
    <col min="6662" max="6662" width="8.5703125" style="95" customWidth="1"/>
    <col min="6663" max="6663" width="6.7109375" style="95" customWidth="1"/>
    <col min="6664" max="6664" width="11.28515625" style="95" customWidth="1"/>
    <col min="6665" max="6665" width="12.28515625" style="95" customWidth="1"/>
    <col min="6666" max="6912" width="9.140625" style="95"/>
    <col min="6913" max="6913" width="3.5703125" style="95" customWidth="1"/>
    <col min="6914" max="6914" width="40.85546875" style="95" customWidth="1"/>
    <col min="6915" max="6915" width="5.140625" style="95" customWidth="1"/>
    <col min="6916" max="6917" width="4.28515625" style="95" customWidth="1"/>
    <col min="6918" max="6918" width="8.5703125" style="95" customWidth="1"/>
    <col min="6919" max="6919" width="6.7109375" style="95" customWidth="1"/>
    <col min="6920" max="6920" width="11.28515625" style="95" customWidth="1"/>
    <col min="6921" max="6921" width="12.28515625" style="95" customWidth="1"/>
    <col min="6922" max="7168" width="9.140625" style="95"/>
    <col min="7169" max="7169" width="3.5703125" style="95" customWidth="1"/>
    <col min="7170" max="7170" width="40.85546875" style="95" customWidth="1"/>
    <col min="7171" max="7171" width="5.140625" style="95" customWidth="1"/>
    <col min="7172" max="7173" width="4.28515625" style="95" customWidth="1"/>
    <col min="7174" max="7174" width="8.5703125" style="95" customWidth="1"/>
    <col min="7175" max="7175" width="6.7109375" style="95" customWidth="1"/>
    <col min="7176" max="7176" width="11.28515625" style="95" customWidth="1"/>
    <col min="7177" max="7177" width="12.28515625" style="95" customWidth="1"/>
    <col min="7178" max="7424" width="9.140625" style="95"/>
    <col min="7425" max="7425" width="3.5703125" style="95" customWidth="1"/>
    <col min="7426" max="7426" width="40.85546875" style="95" customWidth="1"/>
    <col min="7427" max="7427" width="5.140625" style="95" customWidth="1"/>
    <col min="7428" max="7429" width="4.28515625" style="95" customWidth="1"/>
    <col min="7430" max="7430" width="8.5703125" style="95" customWidth="1"/>
    <col min="7431" max="7431" width="6.7109375" style="95" customWidth="1"/>
    <col min="7432" max="7432" width="11.28515625" style="95" customWidth="1"/>
    <col min="7433" max="7433" width="12.28515625" style="95" customWidth="1"/>
    <col min="7434" max="7680" width="9.140625" style="95"/>
    <col min="7681" max="7681" width="3.5703125" style="95" customWidth="1"/>
    <col min="7682" max="7682" width="40.85546875" style="95" customWidth="1"/>
    <col min="7683" max="7683" width="5.140625" style="95" customWidth="1"/>
    <col min="7684" max="7685" width="4.28515625" style="95" customWidth="1"/>
    <col min="7686" max="7686" width="8.5703125" style="95" customWidth="1"/>
    <col min="7687" max="7687" width="6.7109375" style="95" customWidth="1"/>
    <col min="7688" max="7688" width="11.28515625" style="95" customWidth="1"/>
    <col min="7689" max="7689" width="12.28515625" style="95" customWidth="1"/>
    <col min="7690" max="7936" width="9.140625" style="95"/>
    <col min="7937" max="7937" width="3.5703125" style="95" customWidth="1"/>
    <col min="7938" max="7938" width="40.85546875" style="95" customWidth="1"/>
    <col min="7939" max="7939" width="5.140625" style="95" customWidth="1"/>
    <col min="7940" max="7941" width="4.28515625" style="95" customWidth="1"/>
    <col min="7942" max="7942" width="8.5703125" style="95" customWidth="1"/>
    <col min="7943" max="7943" width="6.7109375" style="95" customWidth="1"/>
    <col min="7944" max="7944" width="11.28515625" style="95" customWidth="1"/>
    <col min="7945" max="7945" width="12.28515625" style="95" customWidth="1"/>
    <col min="7946" max="8192" width="9.140625" style="95"/>
    <col min="8193" max="8193" width="3.5703125" style="95" customWidth="1"/>
    <col min="8194" max="8194" width="40.85546875" style="95" customWidth="1"/>
    <col min="8195" max="8195" width="5.140625" style="95" customWidth="1"/>
    <col min="8196" max="8197" width="4.28515625" style="95" customWidth="1"/>
    <col min="8198" max="8198" width="8.5703125" style="95" customWidth="1"/>
    <col min="8199" max="8199" width="6.7109375" style="95" customWidth="1"/>
    <col min="8200" max="8200" width="11.28515625" style="95" customWidth="1"/>
    <col min="8201" max="8201" width="12.28515625" style="95" customWidth="1"/>
    <col min="8202" max="8448" width="9.140625" style="95"/>
    <col min="8449" max="8449" width="3.5703125" style="95" customWidth="1"/>
    <col min="8450" max="8450" width="40.85546875" style="95" customWidth="1"/>
    <col min="8451" max="8451" width="5.140625" style="95" customWidth="1"/>
    <col min="8452" max="8453" width="4.28515625" style="95" customWidth="1"/>
    <col min="8454" max="8454" width="8.5703125" style="95" customWidth="1"/>
    <col min="8455" max="8455" width="6.7109375" style="95" customWidth="1"/>
    <col min="8456" max="8456" width="11.28515625" style="95" customWidth="1"/>
    <col min="8457" max="8457" width="12.28515625" style="95" customWidth="1"/>
    <col min="8458" max="8704" width="9.140625" style="95"/>
    <col min="8705" max="8705" width="3.5703125" style="95" customWidth="1"/>
    <col min="8706" max="8706" width="40.85546875" style="95" customWidth="1"/>
    <col min="8707" max="8707" width="5.140625" style="95" customWidth="1"/>
    <col min="8708" max="8709" width="4.28515625" style="95" customWidth="1"/>
    <col min="8710" max="8710" width="8.5703125" style="95" customWidth="1"/>
    <col min="8711" max="8711" width="6.7109375" style="95" customWidth="1"/>
    <col min="8712" max="8712" width="11.28515625" style="95" customWidth="1"/>
    <col min="8713" max="8713" width="12.28515625" style="95" customWidth="1"/>
    <col min="8714" max="8960" width="9.140625" style="95"/>
    <col min="8961" max="8961" width="3.5703125" style="95" customWidth="1"/>
    <col min="8962" max="8962" width="40.85546875" style="95" customWidth="1"/>
    <col min="8963" max="8963" width="5.140625" style="95" customWidth="1"/>
    <col min="8964" max="8965" width="4.28515625" style="95" customWidth="1"/>
    <col min="8966" max="8966" width="8.5703125" style="95" customWidth="1"/>
    <col min="8967" max="8967" width="6.7109375" style="95" customWidth="1"/>
    <col min="8968" max="8968" width="11.28515625" style="95" customWidth="1"/>
    <col min="8969" max="8969" width="12.28515625" style="95" customWidth="1"/>
    <col min="8970" max="9216" width="9.140625" style="95"/>
    <col min="9217" max="9217" width="3.5703125" style="95" customWidth="1"/>
    <col min="9218" max="9218" width="40.85546875" style="95" customWidth="1"/>
    <col min="9219" max="9219" width="5.140625" style="95" customWidth="1"/>
    <col min="9220" max="9221" width="4.28515625" style="95" customWidth="1"/>
    <col min="9222" max="9222" width="8.5703125" style="95" customWidth="1"/>
    <col min="9223" max="9223" width="6.7109375" style="95" customWidth="1"/>
    <col min="9224" max="9224" width="11.28515625" style="95" customWidth="1"/>
    <col min="9225" max="9225" width="12.28515625" style="95" customWidth="1"/>
    <col min="9226" max="9472" width="9.140625" style="95"/>
    <col min="9473" max="9473" width="3.5703125" style="95" customWidth="1"/>
    <col min="9474" max="9474" width="40.85546875" style="95" customWidth="1"/>
    <col min="9475" max="9475" width="5.140625" style="95" customWidth="1"/>
    <col min="9476" max="9477" width="4.28515625" style="95" customWidth="1"/>
    <col min="9478" max="9478" width="8.5703125" style="95" customWidth="1"/>
    <col min="9479" max="9479" width="6.7109375" style="95" customWidth="1"/>
    <col min="9480" max="9480" width="11.28515625" style="95" customWidth="1"/>
    <col min="9481" max="9481" width="12.28515625" style="95" customWidth="1"/>
    <col min="9482" max="9728" width="9.140625" style="95"/>
    <col min="9729" max="9729" width="3.5703125" style="95" customWidth="1"/>
    <col min="9730" max="9730" width="40.85546875" style="95" customWidth="1"/>
    <col min="9731" max="9731" width="5.140625" style="95" customWidth="1"/>
    <col min="9732" max="9733" width="4.28515625" style="95" customWidth="1"/>
    <col min="9734" max="9734" width="8.5703125" style="95" customWidth="1"/>
    <col min="9735" max="9735" width="6.7109375" style="95" customWidth="1"/>
    <col min="9736" max="9736" width="11.28515625" style="95" customWidth="1"/>
    <col min="9737" max="9737" width="12.28515625" style="95" customWidth="1"/>
    <col min="9738" max="9984" width="9.140625" style="95"/>
    <col min="9985" max="9985" width="3.5703125" style="95" customWidth="1"/>
    <col min="9986" max="9986" width="40.85546875" style="95" customWidth="1"/>
    <col min="9987" max="9987" width="5.140625" style="95" customWidth="1"/>
    <col min="9988" max="9989" width="4.28515625" style="95" customWidth="1"/>
    <col min="9990" max="9990" width="8.5703125" style="95" customWidth="1"/>
    <col min="9991" max="9991" width="6.7109375" style="95" customWidth="1"/>
    <col min="9992" max="9992" width="11.28515625" style="95" customWidth="1"/>
    <col min="9993" max="9993" width="12.28515625" style="95" customWidth="1"/>
    <col min="9994" max="10240" width="9.140625" style="95"/>
    <col min="10241" max="10241" width="3.5703125" style="95" customWidth="1"/>
    <col min="10242" max="10242" width="40.85546875" style="95" customWidth="1"/>
    <col min="10243" max="10243" width="5.140625" style="95" customWidth="1"/>
    <col min="10244" max="10245" width="4.28515625" style="95" customWidth="1"/>
    <col min="10246" max="10246" width="8.5703125" style="95" customWidth="1"/>
    <col min="10247" max="10247" width="6.7109375" style="95" customWidth="1"/>
    <col min="10248" max="10248" width="11.28515625" style="95" customWidth="1"/>
    <col min="10249" max="10249" width="12.28515625" style="95" customWidth="1"/>
    <col min="10250" max="10496" width="9.140625" style="95"/>
    <col min="10497" max="10497" width="3.5703125" style="95" customWidth="1"/>
    <col min="10498" max="10498" width="40.85546875" style="95" customWidth="1"/>
    <col min="10499" max="10499" width="5.140625" style="95" customWidth="1"/>
    <col min="10500" max="10501" width="4.28515625" style="95" customWidth="1"/>
    <col min="10502" max="10502" width="8.5703125" style="95" customWidth="1"/>
    <col min="10503" max="10503" width="6.7109375" style="95" customWidth="1"/>
    <col min="10504" max="10504" width="11.28515625" style="95" customWidth="1"/>
    <col min="10505" max="10505" width="12.28515625" style="95" customWidth="1"/>
    <col min="10506" max="10752" width="9.140625" style="95"/>
    <col min="10753" max="10753" width="3.5703125" style="95" customWidth="1"/>
    <col min="10754" max="10754" width="40.85546875" style="95" customWidth="1"/>
    <col min="10755" max="10755" width="5.140625" style="95" customWidth="1"/>
    <col min="10756" max="10757" width="4.28515625" style="95" customWidth="1"/>
    <col min="10758" max="10758" width="8.5703125" style="95" customWidth="1"/>
    <col min="10759" max="10759" width="6.7109375" style="95" customWidth="1"/>
    <col min="10760" max="10760" width="11.28515625" style="95" customWidth="1"/>
    <col min="10761" max="10761" width="12.28515625" style="95" customWidth="1"/>
    <col min="10762" max="11008" width="9.140625" style="95"/>
    <col min="11009" max="11009" width="3.5703125" style="95" customWidth="1"/>
    <col min="11010" max="11010" width="40.85546875" style="95" customWidth="1"/>
    <col min="11011" max="11011" width="5.140625" style="95" customWidth="1"/>
    <col min="11012" max="11013" width="4.28515625" style="95" customWidth="1"/>
    <col min="11014" max="11014" width="8.5703125" style="95" customWidth="1"/>
    <col min="11015" max="11015" width="6.7109375" style="95" customWidth="1"/>
    <col min="11016" max="11016" width="11.28515625" style="95" customWidth="1"/>
    <col min="11017" max="11017" width="12.28515625" style="95" customWidth="1"/>
    <col min="11018" max="11264" width="9.140625" style="95"/>
    <col min="11265" max="11265" width="3.5703125" style="95" customWidth="1"/>
    <col min="11266" max="11266" width="40.85546875" style="95" customWidth="1"/>
    <col min="11267" max="11267" width="5.140625" style="95" customWidth="1"/>
    <col min="11268" max="11269" width="4.28515625" style="95" customWidth="1"/>
    <col min="11270" max="11270" width="8.5703125" style="95" customWidth="1"/>
    <col min="11271" max="11271" width="6.7109375" style="95" customWidth="1"/>
    <col min="11272" max="11272" width="11.28515625" style="95" customWidth="1"/>
    <col min="11273" max="11273" width="12.28515625" style="95" customWidth="1"/>
    <col min="11274" max="11520" width="9.140625" style="95"/>
    <col min="11521" max="11521" width="3.5703125" style="95" customWidth="1"/>
    <col min="11522" max="11522" width="40.85546875" style="95" customWidth="1"/>
    <col min="11523" max="11523" width="5.140625" style="95" customWidth="1"/>
    <col min="11524" max="11525" width="4.28515625" style="95" customWidth="1"/>
    <col min="11526" max="11526" width="8.5703125" style="95" customWidth="1"/>
    <col min="11527" max="11527" width="6.7109375" style="95" customWidth="1"/>
    <col min="11528" max="11528" width="11.28515625" style="95" customWidth="1"/>
    <col min="11529" max="11529" width="12.28515625" style="95" customWidth="1"/>
    <col min="11530" max="11776" width="9.140625" style="95"/>
    <col min="11777" max="11777" width="3.5703125" style="95" customWidth="1"/>
    <col min="11778" max="11778" width="40.85546875" style="95" customWidth="1"/>
    <col min="11779" max="11779" width="5.140625" style="95" customWidth="1"/>
    <col min="11780" max="11781" width="4.28515625" style="95" customWidth="1"/>
    <col min="11782" max="11782" width="8.5703125" style="95" customWidth="1"/>
    <col min="11783" max="11783" width="6.7109375" style="95" customWidth="1"/>
    <col min="11784" max="11784" width="11.28515625" style="95" customWidth="1"/>
    <col min="11785" max="11785" width="12.28515625" style="95" customWidth="1"/>
    <col min="11786" max="12032" width="9.140625" style="95"/>
    <col min="12033" max="12033" width="3.5703125" style="95" customWidth="1"/>
    <col min="12034" max="12034" width="40.85546875" style="95" customWidth="1"/>
    <col min="12035" max="12035" width="5.140625" style="95" customWidth="1"/>
    <col min="12036" max="12037" width="4.28515625" style="95" customWidth="1"/>
    <col min="12038" max="12038" width="8.5703125" style="95" customWidth="1"/>
    <col min="12039" max="12039" width="6.7109375" style="95" customWidth="1"/>
    <col min="12040" max="12040" width="11.28515625" style="95" customWidth="1"/>
    <col min="12041" max="12041" width="12.28515625" style="95" customWidth="1"/>
    <col min="12042" max="12288" width="9.140625" style="95"/>
    <col min="12289" max="12289" width="3.5703125" style="95" customWidth="1"/>
    <col min="12290" max="12290" width="40.85546875" style="95" customWidth="1"/>
    <col min="12291" max="12291" width="5.140625" style="95" customWidth="1"/>
    <col min="12292" max="12293" width="4.28515625" style="95" customWidth="1"/>
    <col min="12294" max="12294" width="8.5703125" style="95" customWidth="1"/>
    <col min="12295" max="12295" width="6.7109375" style="95" customWidth="1"/>
    <col min="12296" max="12296" width="11.28515625" style="95" customWidth="1"/>
    <col min="12297" max="12297" width="12.28515625" style="95" customWidth="1"/>
    <col min="12298" max="12544" width="9.140625" style="95"/>
    <col min="12545" max="12545" width="3.5703125" style="95" customWidth="1"/>
    <col min="12546" max="12546" width="40.85546875" style="95" customWidth="1"/>
    <col min="12547" max="12547" width="5.140625" style="95" customWidth="1"/>
    <col min="12548" max="12549" width="4.28515625" style="95" customWidth="1"/>
    <col min="12550" max="12550" width="8.5703125" style="95" customWidth="1"/>
    <col min="12551" max="12551" width="6.7109375" style="95" customWidth="1"/>
    <col min="12552" max="12552" width="11.28515625" style="95" customWidth="1"/>
    <col min="12553" max="12553" width="12.28515625" style="95" customWidth="1"/>
    <col min="12554" max="12800" width="9.140625" style="95"/>
    <col min="12801" max="12801" width="3.5703125" style="95" customWidth="1"/>
    <col min="12802" max="12802" width="40.85546875" style="95" customWidth="1"/>
    <col min="12803" max="12803" width="5.140625" style="95" customWidth="1"/>
    <col min="12804" max="12805" width="4.28515625" style="95" customWidth="1"/>
    <col min="12806" max="12806" width="8.5703125" style="95" customWidth="1"/>
    <col min="12807" max="12807" width="6.7109375" style="95" customWidth="1"/>
    <col min="12808" max="12808" width="11.28515625" style="95" customWidth="1"/>
    <col min="12809" max="12809" width="12.28515625" style="95" customWidth="1"/>
    <col min="12810" max="13056" width="9.140625" style="95"/>
    <col min="13057" max="13057" width="3.5703125" style="95" customWidth="1"/>
    <col min="13058" max="13058" width="40.85546875" style="95" customWidth="1"/>
    <col min="13059" max="13059" width="5.140625" style="95" customWidth="1"/>
    <col min="13060" max="13061" width="4.28515625" style="95" customWidth="1"/>
    <col min="13062" max="13062" width="8.5703125" style="95" customWidth="1"/>
    <col min="13063" max="13063" width="6.7109375" style="95" customWidth="1"/>
    <col min="13064" max="13064" width="11.28515625" style="95" customWidth="1"/>
    <col min="13065" max="13065" width="12.28515625" style="95" customWidth="1"/>
    <col min="13066" max="13312" width="9.140625" style="95"/>
    <col min="13313" max="13313" width="3.5703125" style="95" customWidth="1"/>
    <col min="13314" max="13314" width="40.85546875" style="95" customWidth="1"/>
    <col min="13315" max="13315" width="5.140625" style="95" customWidth="1"/>
    <col min="13316" max="13317" width="4.28515625" style="95" customWidth="1"/>
    <col min="13318" max="13318" width="8.5703125" style="95" customWidth="1"/>
    <col min="13319" max="13319" width="6.7109375" style="95" customWidth="1"/>
    <col min="13320" max="13320" width="11.28515625" style="95" customWidth="1"/>
    <col min="13321" max="13321" width="12.28515625" style="95" customWidth="1"/>
    <col min="13322" max="13568" width="9.140625" style="95"/>
    <col min="13569" max="13569" width="3.5703125" style="95" customWidth="1"/>
    <col min="13570" max="13570" width="40.85546875" style="95" customWidth="1"/>
    <col min="13571" max="13571" width="5.140625" style="95" customWidth="1"/>
    <col min="13572" max="13573" width="4.28515625" style="95" customWidth="1"/>
    <col min="13574" max="13574" width="8.5703125" style="95" customWidth="1"/>
    <col min="13575" max="13575" width="6.7109375" style="95" customWidth="1"/>
    <col min="13576" max="13576" width="11.28515625" style="95" customWidth="1"/>
    <col min="13577" max="13577" width="12.28515625" style="95" customWidth="1"/>
    <col min="13578" max="13824" width="9.140625" style="95"/>
    <col min="13825" max="13825" width="3.5703125" style="95" customWidth="1"/>
    <col min="13826" max="13826" width="40.85546875" style="95" customWidth="1"/>
    <col min="13827" max="13827" width="5.140625" style="95" customWidth="1"/>
    <col min="13828" max="13829" width="4.28515625" style="95" customWidth="1"/>
    <col min="13830" max="13830" width="8.5703125" style="95" customWidth="1"/>
    <col min="13831" max="13831" width="6.7109375" style="95" customWidth="1"/>
    <col min="13832" max="13832" width="11.28515625" style="95" customWidth="1"/>
    <col min="13833" max="13833" width="12.28515625" style="95" customWidth="1"/>
    <col min="13834" max="14080" width="9.140625" style="95"/>
    <col min="14081" max="14081" width="3.5703125" style="95" customWidth="1"/>
    <col min="14082" max="14082" width="40.85546875" style="95" customWidth="1"/>
    <col min="14083" max="14083" width="5.140625" style="95" customWidth="1"/>
    <col min="14084" max="14085" width="4.28515625" style="95" customWidth="1"/>
    <col min="14086" max="14086" width="8.5703125" style="95" customWidth="1"/>
    <col min="14087" max="14087" width="6.7109375" style="95" customWidth="1"/>
    <col min="14088" max="14088" width="11.28515625" style="95" customWidth="1"/>
    <col min="14089" max="14089" width="12.28515625" style="95" customWidth="1"/>
    <col min="14090" max="14336" width="9.140625" style="95"/>
    <col min="14337" max="14337" width="3.5703125" style="95" customWidth="1"/>
    <col min="14338" max="14338" width="40.85546875" style="95" customWidth="1"/>
    <col min="14339" max="14339" width="5.140625" style="95" customWidth="1"/>
    <col min="14340" max="14341" width="4.28515625" style="95" customWidth="1"/>
    <col min="14342" max="14342" width="8.5703125" style="95" customWidth="1"/>
    <col min="14343" max="14343" width="6.7109375" style="95" customWidth="1"/>
    <col min="14344" max="14344" width="11.28515625" style="95" customWidth="1"/>
    <col min="14345" max="14345" width="12.28515625" style="95" customWidth="1"/>
    <col min="14346" max="14592" width="9.140625" style="95"/>
    <col min="14593" max="14593" width="3.5703125" style="95" customWidth="1"/>
    <col min="14594" max="14594" width="40.85546875" style="95" customWidth="1"/>
    <col min="14595" max="14595" width="5.140625" style="95" customWidth="1"/>
    <col min="14596" max="14597" width="4.28515625" style="95" customWidth="1"/>
    <col min="14598" max="14598" width="8.5703125" style="95" customWidth="1"/>
    <col min="14599" max="14599" width="6.7109375" style="95" customWidth="1"/>
    <col min="14600" max="14600" width="11.28515625" style="95" customWidth="1"/>
    <col min="14601" max="14601" width="12.28515625" style="95" customWidth="1"/>
    <col min="14602" max="14848" width="9.140625" style="95"/>
    <col min="14849" max="14849" width="3.5703125" style="95" customWidth="1"/>
    <col min="14850" max="14850" width="40.85546875" style="95" customWidth="1"/>
    <col min="14851" max="14851" width="5.140625" style="95" customWidth="1"/>
    <col min="14852" max="14853" width="4.28515625" style="95" customWidth="1"/>
    <col min="14854" max="14854" width="8.5703125" style="95" customWidth="1"/>
    <col min="14855" max="14855" width="6.7109375" style="95" customWidth="1"/>
    <col min="14856" max="14856" width="11.28515625" style="95" customWidth="1"/>
    <col min="14857" max="14857" width="12.28515625" style="95" customWidth="1"/>
    <col min="14858" max="15104" width="9.140625" style="95"/>
    <col min="15105" max="15105" width="3.5703125" style="95" customWidth="1"/>
    <col min="15106" max="15106" width="40.85546875" style="95" customWidth="1"/>
    <col min="15107" max="15107" width="5.140625" style="95" customWidth="1"/>
    <col min="15108" max="15109" width="4.28515625" style="95" customWidth="1"/>
    <col min="15110" max="15110" width="8.5703125" style="95" customWidth="1"/>
    <col min="15111" max="15111" width="6.7109375" style="95" customWidth="1"/>
    <col min="15112" max="15112" width="11.28515625" style="95" customWidth="1"/>
    <col min="15113" max="15113" width="12.28515625" style="95" customWidth="1"/>
    <col min="15114" max="15360" width="9.140625" style="95"/>
    <col min="15361" max="15361" width="3.5703125" style="95" customWidth="1"/>
    <col min="15362" max="15362" width="40.85546875" style="95" customWidth="1"/>
    <col min="15363" max="15363" width="5.140625" style="95" customWidth="1"/>
    <col min="15364" max="15365" width="4.28515625" style="95" customWidth="1"/>
    <col min="15366" max="15366" width="8.5703125" style="95" customWidth="1"/>
    <col min="15367" max="15367" width="6.7109375" style="95" customWidth="1"/>
    <col min="15368" max="15368" width="11.28515625" style="95" customWidth="1"/>
    <col min="15369" max="15369" width="12.28515625" style="95" customWidth="1"/>
    <col min="15370" max="15616" width="9.140625" style="95"/>
    <col min="15617" max="15617" width="3.5703125" style="95" customWidth="1"/>
    <col min="15618" max="15618" width="40.85546875" style="95" customWidth="1"/>
    <col min="15619" max="15619" width="5.140625" style="95" customWidth="1"/>
    <col min="15620" max="15621" width="4.28515625" style="95" customWidth="1"/>
    <col min="15622" max="15622" width="8.5703125" style="95" customWidth="1"/>
    <col min="15623" max="15623" width="6.7109375" style="95" customWidth="1"/>
    <col min="15624" max="15624" width="11.28515625" style="95" customWidth="1"/>
    <col min="15625" max="15625" width="12.28515625" style="95" customWidth="1"/>
    <col min="15626" max="15872" width="9.140625" style="95"/>
    <col min="15873" max="15873" width="3.5703125" style="95" customWidth="1"/>
    <col min="15874" max="15874" width="40.85546875" style="95" customWidth="1"/>
    <col min="15875" max="15875" width="5.140625" style="95" customWidth="1"/>
    <col min="15876" max="15877" width="4.28515625" style="95" customWidth="1"/>
    <col min="15878" max="15878" width="8.5703125" style="95" customWidth="1"/>
    <col min="15879" max="15879" width="6.7109375" style="95" customWidth="1"/>
    <col min="15880" max="15880" width="11.28515625" style="95" customWidth="1"/>
    <col min="15881" max="15881" width="12.28515625" style="95" customWidth="1"/>
    <col min="15882" max="16128" width="9.140625" style="95"/>
    <col min="16129" max="16129" width="3.5703125" style="95" customWidth="1"/>
    <col min="16130" max="16130" width="40.85546875" style="95" customWidth="1"/>
    <col min="16131" max="16131" width="5.140625" style="95" customWidth="1"/>
    <col min="16132" max="16133" width="4.28515625" style="95" customWidth="1"/>
    <col min="16134" max="16134" width="8.5703125" style="95" customWidth="1"/>
    <col min="16135" max="16135" width="6.7109375" style="95" customWidth="1"/>
    <col min="16136" max="16136" width="11.28515625" style="95" customWidth="1"/>
    <col min="16137" max="16137" width="12.28515625" style="95" customWidth="1"/>
    <col min="16138" max="16384" width="9.140625" style="95"/>
  </cols>
  <sheetData>
    <row r="1" spans="1:10" ht="109.5" customHeight="1">
      <c r="A1" s="363"/>
      <c r="B1" s="364"/>
      <c r="C1" s="365"/>
      <c r="D1" s="365"/>
      <c r="E1" s="365"/>
      <c r="F1" s="490" t="s">
        <v>427</v>
      </c>
      <c r="G1" s="490"/>
      <c r="H1" s="490"/>
      <c r="I1" s="490"/>
    </row>
    <row r="2" spans="1:10" ht="21.75" customHeight="1">
      <c r="A2" s="363"/>
      <c r="B2" s="364"/>
      <c r="C2" s="365"/>
      <c r="D2" s="365"/>
      <c r="E2" s="365"/>
      <c r="F2" s="212"/>
      <c r="G2" s="212"/>
      <c r="H2" s="212"/>
      <c r="I2" s="212"/>
    </row>
    <row r="3" spans="1:10" s="97" customFormat="1" ht="42" customHeight="1">
      <c r="A3" s="498" t="s">
        <v>428</v>
      </c>
      <c r="B3" s="498"/>
      <c r="C3" s="498"/>
      <c r="D3" s="498"/>
      <c r="E3" s="498"/>
      <c r="F3" s="498"/>
      <c r="G3" s="498"/>
      <c r="H3" s="499"/>
      <c r="I3" s="374"/>
    </row>
    <row r="4" spans="1:10" s="98" customFormat="1" ht="15.75">
      <c r="A4" s="368"/>
      <c r="B4" s="368"/>
      <c r="C4" s="368"/>
      <c r="D4" s="368"/>
      <c r="E4" s="375"/>
      <c r="F4" s="501" t="s">
        <v>52</v>
      </c>
      <c r="G4" s="501"/>
      <c r="H4" s="501"/>
      <c r="I4" s="375"/>
    </row>
    <row r="5" spans="1:10" s="99" customFormat="1" ht="75.75" customHeight="1">
      <c r="A5" s="84" t="s">
        <v>53</v>
      </c>
      <c r="B5" s="84" t="s">
        <v>54</v>
      </c>
      <c r="C5" s="176" t="s">
        <v>88</v>
      </c>
      <c r="D5" s="176" t="s">
        <v>89</v>
      </c>
      <c r="E5" s="176" t="s">
        <v>90</v>
      </c>
      <c r="F5" s="176" t="s">
        <v>91</v>
      </c>
      <c r="G5" s="176" t="s">
        <v>180</v>
      </c>
      <c r="H5" s="84" t="s">
        <v>377</v>
      </c>
      <c r="I5" s="84" t="s">
        <v>417</v>
      </c>
    </row>
    <row r="6" spans="1:10" s="100" customFormat="1" ht="15.75">
      <c r="A6" s="84">
        <v>1</v>
      </c>
      <c r="B6" s="84">
        <v>2</v>
      </c>
      <c r="C6" s="82" t="s">
        <v>92</v>
      </c>
      <c r="D6" s="82" t="s">
        <v>55</v>
      </c>
      <c r="E6" s="82" t="s">
        <v>56</v>
      </c>
      <c r="F6" s="82" t="s">
        <v>57</v>
      </c>
      <c r="G6" s="82"/>
      <c r="H6" s="84">
        <v>6</v>
      </c>
      <c r="I6" s="84"/>
    </row>
    <row r="7" spans="1:10" s="102" customFormat="1" ht="60.75" customHeight="1">
      <c r="A7" s="83">
        <v>1</v>
      </c>
      <c r="B7" s="87" t="s">
        <v>172</v>
      </c>
      <c r="C7" s="156" t="s">
        <v>104</v>
      </c>
      <c r="D7" s="156" t="s">
        <v>107</v>
      </c>
      <c r="E7" s="156" t="s">
        <v>237</v>
      </c>
      <c r="F7" s="85" t="s">
        <v>118</v>
      </c>
      <c r="G7" s="155">
        <f>G8</f>
        <v>0</v>
      </c>
      <c r="H7" s="155">
        <f>H8</f>
        <v>65</v>
      </c>
      <c r="I7" s="384">
        <f t="shared" ref="I7:I33" si="0">H7</f>
        <v>65</v>
      </c>
      <c r="J7" s="131"/>
    </row>
    <row r="8" spans="1:10" s="102" customFormat="1" ht="41.25" customHeight="1">
      <c r="A8" s="83">
        <v>2</v>
      </c>
      <c r="B8" s="87" t="s">
        <v>254</v>
      </c>
      <c r="C8" s="156" t="s">
        <v>104</v>
      </c>
      <c r="D8" s="156" t="s">
        <v>107</v>
      </c>
      <c r="E8" s="156" t="s">
        <v>255</v>
      </c>
      <c r="F8" s="85" t="s">
        <v>118</v>
      </c>
      <c r="G8" s="152">
        <f>G9</f>
        <v>0</v>
      </c>
      <c r="H8" s="152">
        <f>H10</f>
        <v>65</v>
      </c>
      <c r="I8" s="191">
        <f t="shared" si="0"/>
        <v>65</v>
      </c>
    </row>
    <row r="9" spans="1:10" s="102" customFormat="1" ht="40.5" customHeight="1">
      <c r="A9" s="83">
        <v>3</v>
      </c>
      <c r="B9" s="87" t="s">
        <v>256</v>
      </c>
      <c r="C9" s="156" t="s">
        <v>104</v>
      </c>
      <c r="D9" s="156" t="s">
        <v>107</v>
      </c>
      <c r="E9" s="156" t="s">
        <v>257</v>
      </c>
      <c r="F9" s="85" t="s">
        <v>118</v>
      </c>
      <c r="G9" s="152">
        <f>G10</f>
        <v>0</v>
      </c>
      <c r="H9" s="152">
        <f>H10</f>
        <v>65</v>
      </c>
      <c r="I9" s="191">
        <f t="shared" si="0"/>
        <v>65</v>
      </c>
    </row>
    <row r="10" spans="1:10" s="102" customFormat="1" ht="61.5" customHeight="1">
      <c r="A10" s="83">
        <v>4</v>
      </c>
      <c r="B10" s="87" t="s">
        <v>99</v>
      </c>
      <c r="C10" s="156" t="s">
        <v>104</v>
      </c>
      <c r="D10" s="156" t="s">
        <v>107</v>
      </c>
      <c r="E10" s="156" t="s">
        <v>258</v>
      </c>
      <c r="F10" s="85" t="s">
        <v>98</v>
      </c>
      <c r="G10" s="152">
        <v>0</v>
      </c>
      <c r="H10" s="152">
        <v>65</v>
      </c>
      <c r="I10" s="191">
        <f t="shared" si="0"/>
        <v>65</v>
      </c>
    </row>
    <row r="11" spans="1:10" s="102" customFormat="1" ht="60" customHeight="1">
      <c r="A11" s="83">
        <v>5</v>
      </c>
      <c r="B11" s="87" t="s">
        <v>172</v>
      </c>
      <c r="C11" s="156" t="s">
        <v>97</v>
      </c>
      <c r="D11" s="156" t="s">
        <v>171</v>
      </c>
      <c r="E11" s="156" t="s">
        <v>237</v>
      </c>
      <c r="F11" s="85" t="s">
        <v>118</v>
      </c>
      <c r="G11" s="155">
        <f t="shared" ref="G11:I12" si="1">G12</f>
        <v>-2.12</v>
      </c>
      <c r="H11" s="155">
        <f t="shared" si="1"/>
        <v>1006.8</v>
      </c>
      <c r="I11" s="384">
        <f t="shared" si="1"/>
        <v>1000.7</v>
      </c>
    </row>
    <row r="12" spans="1:10" s="101" customFormat="1" ht="40.5" customHeight="1">
      <c r="A12" s="83">
        <v>6</v>
      </c>
      <c r="B12" s="87" t="s">
        <v>254</v>
      </c>
      <c r="C12" s="156" t="s">
        <v>97</v>
      </c>
      <c r="D12" s="156" t="s">
        <v>171</v>
      </c>
      <c r="E12" s="156" t="s">
        <v>255</v>
      </c>
      <c r="F12" s="85" t="s">
        <v>118</v>
      </c>
      <c r="G12" s="152">
        <f t="shared" si="1"/>
        <v>-2.12</v>
      </c>
      <c r="H12" s="152">
        <f t="shared" si="1"/>
        <v>1006.8</v>
      </c>
      <c r="I12" s="191">
        <f t="shared" si="1"/>
        <v>1000.7</v>
      </c>
    </row>
    <row r="13" spans="1:10" s="99" customFormat="1" ht="42" customHeight="1">
      <c r="A13" s="83">
        <v>7</v>
      </c>
      <c r="B13" s="87" t="s">
        <v>259</v>
      </c>
      <c r="C13" s="156" t="s">
        <v>97</v>
      </c>
      <c r="D13" s="156" t="s">
        <v>171</v>
      </c>
      <c r="E13" s="156" t="s">
        <v>260</v>
      </c>
      <c r="F13" s="85" t="s">
        <v>118</v>
      </c>
      <c r="G13" s="152">
        <f>G14+G15</f>
        <v>-2.12</v>
      </c>
      <c r="H13" s="152">
        <f>H14+H15</f>
        <v>1006.8</v>
      </c>
      <c r="I13" s="191">
        <f>I14+I15</f>
        <v>1000.7</v>
      </c>
    </row>
    <row r="14" spans="1:10" s="103" customFormat="1" ht="57" customHeight="1">
      <c r="A14" s="83">
        <v>8</v>
      </c>
      <c r="B14" s="87" t="s">
        <v>99</v>
      </c>
      <c r="C14" s="156" t="s">
        <v>97</v>
      </c>
      <c r="D14" s="156" t="s">
        <v>171</v>
      </c>
      <c r="E14" s="156" t="s">
        <v>261</v>
      </c>
      <c r="F14" s="85" t="s">
        <v>98</v>
      </c>
      <c r="G14" s="152">
        <v>-2.12</v>
      </c>
      <c r="H14" s="152">
        <v>914.8</v>
      </c>
      <c r="I14" s="191">
        <v>908.7</v>
      </c>
    </row>
    <row r="15" spans="1:10" s="102" customFormat="1" ht="75" customHeight="1">
      <c r="A15" s="83">
        <v>9</v>
      </c>
      <c r="B15" s="87" t="s">
        <v>382</v>
      </c>
      <c r="C15" s="156" t="s">
        <v>97</v>
      </c>
      <c r="D15" s="156" t="s">
        <v>171</v>
      </c>
      <c r="E15" s="156" t="s">
        <v>261</v>
      </c>
      <c r="F15" s="85" t="s">
        <v>383</v>
      </c>
      <c r="G15" s="152">
        <v>0</v>
      </c>
      <c r="H15" s="152">
        <v>92</v>
      </c>
      <c r="I15" s="191">
        <v>92</v>
      </c>
    </row>
    <row r="16" spans="1:10" s="101" customFormat="1" ht="39.75" customHeight="1">
      <c r="A16" s="83">
        <v>10</v>
      </c>
      <c r="B16" s="87" t="s">
        <v>172</v>
      </c>
      <c r="C16" s="85" t="s">
        <v>108</v>
      </c>
      <c r="D16" s="85" t="s">
        <v>104</v>
      </c>
      <c r="E16" s="144" t="s">
        <v>237</v>
      </c>
      <c r="F16" s="144" t="s">
        <v>118</v>
      </c>
      <c r="G16" s="158">
        <f>G17</f>
        <v>0.04</v>
      </c>
      <c r="H16" s="343">
        <f>H18</f>
        <v>65.2</v>
      </c>
      <c r="I16" s="384">
        <f>I17</f>
        <v>65.2</v>
      </c>
    </row>
    <row r="17" spans="1:9" s="101" customFormat="1" ht="39.75" customHeight="1">
      <c r="A17" s="83">
        <v>11</v>
      </c>
      <c r="B17" s="87" t="s">
        <v>254</v>
      </c>
      <c r="C17" s="85" t="s">
        <v>108</v>
      </c>
      <c r="D17" s="85" t="s">
        <v>104</v>
      </c>
      <c r="E17" s="156" t="s">
        <v>255</v>
      </c>
      <c r="F17" s="144" t="s">
        <v>118</v>
      </c>
      <c r="G17" s="153">
        <f>G18</f>
        <v>0.04</v>
      </c>
      <c r="H17" s="152">
        <f>H18</f>
        <v>65.2</v>
      </c>
      <c r="I17" s="191">
        <f>I18</f>
        <v>65.2</v>
      </c>
    </row>
    <row r="18" spans="1:9" s="101" customFormat="1" ht="59.25" customHeight="1">
      <c r="A18" s="83">
        <v>12</v>
      </c>
      <c r="B18" s="87" t="s">
        <v>262</v>
      </c>
      <c r="C18" s="85" t="s">
        <v>108</v>
      </c>
      <c r="D18" s="85" t="s">
        <v>104</v>
      </c>
      <c r="E18" s="144" t="s">
        <v>263</v>
      </c>
      <c r="F18" s="144" t="s">
        <v>118</v>
      </c>
      <c r="G18" s="153">
        <f>G19</f>
        <v>0.04</v>
      </c>
      <c r="H18" s="152">
        <f>H19</f>
        <v>65.2</v>
      </c>
      <c r="I18" s="191">
        <f>I19</f>
        <v>65.2</v>
      </c>
    </row>
    <row r="19" spans="1:9" s="101" customFormat="1" ht="72" customHeight="1">
      <c r="A19" s="83">
        <v>13</v>
      </c>
      <c r="B19" s="87" t="s">
        <v>99</v>
      </c>
      <c r="C19" s="85" t="s">
        <v>108</v>
      </c>
      <c r="D19" s="85" t="s">
        <v>104</v>
      </c>
      <c r="E19" s="144" t="s">
        <v>264</v>
      </c>
      <c r="F19" s="144" t="s">
        <v>98</v>
      </c>
      <c r="G19" s="154">
        <v>0.04</v>
      </c>
      <c r="H19" s="344">
        <v>65.2</v>
      </c>
      <c r="I19" s="191">
        <v>65.2</v>
      </c>
    </row>
    <row r="20" spans="1:9" s="101" customFormat="1" ht="39" customHeight="1">
      <c r="A20" s="83">
        <v>14</v>
      </c>
      <c r="B20" s="87" t="s">
        <v>172</v>
      </c>
      <c r="C20" s="85" t="s">
        <v>109</v>
      </c>
      <c r="D20" s="85" t="s">
        <v>93</v>
      </c>
      <c r="E20" s="144" t="s">
        <v>237</v>
      </c>
      <c r="F20" s="144" t="s">
        <v>118</v>
      </c>
      <c r="G20" s="158">
        <f>G21</f>
        <v>0</v>
      </c>
      <c r="H20" s="155">
        <f>H21</f>
        <v>30</v>
      </c>
      <c r="I20" s="384">
        <f t="shared" si="0"/>
        <v>30</v>
      </c>
    </row>
    <row r="21" spans="1:9" s="102" customFormat="1" ht="20.25" customHeight="1">
      <c r="A21" s="83">
        <v>15</v>
      </c>
      <c r="B21" s="87" t="s">
        <v>265</v>
      </c>
      <c r="C21" s="85" t="s">
        <v>109</v>
      </c>
      <c r="D21" s="85" t="s">
        <v>93</v>
      </c>
      <c r="E21" s="144" t="s">
        <v>266</v>
      </c>
      <c r="F21" s="144" t="s">
        <v>118</v>
      </c>
      <c r="G21" s="153">
        <f>G22</f>
        <v>0</v>
      </c>
      <c r="H21" s="345">
        <f>H23</f>
        <v>30</v>
      </c>
      <c r="I21" s="191">
        <f t="shared" si="0"/>
        <v>30</v>
      </c>
    </row>
    <row r="22" spans="1:9" s="102" customFormat="1" ht="57.75" customHeight="1">
      <c r="A22" s="83">
        <v>16</v>
      </c>
      <c r="B22" s="87" t="s">
        <v>267</v>
      </c>
      <c r="C22" s="85" t="s">
        <v>109</v>
      </c>
      <c r="D22" s="85" t="s">
        <v>93</v>
      </c>
      <c r="E22" s="144" t="s">
        <v>268</v>
      </c>
      <c r="F22" s="144" t="s">
        <v>118</v>
      </c>
      <c r="G22" s="153">
        <f>G23</f>
        <v>0</v>
      </c>
      <c r="H22" s="152">
        <f>H23</f>
        <v>30</v>
      </c>
      <c r="I22" s="191">
        <f t="shared" si="0"/>
        <v>30</v>
      </c>
    </row>
    <row r="23" spans="1:9" s="102" customFormat="1" ht="75" customHeight="1">
      <c r="A23" s="83">
        <v>17</v>
      </c>
      <c r="B23" s="87" t="s">
        <v>99</v>
      </c>
      <c r="C23" s="85" t="s">
        <v>109</v>
      </c>
      <c r="D23" s="85" t="s">
        <v>93</v>
      </c>
      <c r="E23" s="144" t="s">
        <v>269</v>
      </c>
      <c r="F23" s="144" t="s">
        <v>98</v>
      </c>
      <c r="G23" s="153">
        <v>0</v>
      </c>
      <c r="H23" s="152">
        <v>30</v>
      </c>
      <c r="I23" s="191">
        <f t="shared" si="0"/>
        <v>30</v>
      </c>
    </row>
    <row r="24" spans="1:9" s="102" customFormat="1" ht="75">
      <c r="A24" s="83">
        <v>18</v>
      </c>
      <c r="B24" s="87" t="s">
        <v>172</v>
      </c>
      <c r="C24" s="85" t="s">
        <v>107</v>
      </c>
      <c r="D24" s="85" t="s">
        <v>93</v>
      </c>
      <c r="E24" s="144" t="s">
        <v>237</v>
      </c>
      <c r="F24" s="144" t="s">
        <v>118</v>
      </c>
      <c r="G24" s="158">
        <v>0</v>
      </c>
      <c r="H24" s="343">
        <v>72</v>
      </c>
      <c r="I24" s="384">
        <f t="shared" si="0"/>
        <v>72</v>
      </c>
    </row>
    <row r="25" spans="1:9" ht="37.5">
      <c r="A25" s="83">
        <v>19</v>
      </c>
      <c r="B25" s="87" t="s">
        <v>265</v>
      </c>
      <c r="C25" s="85" t="s">
        <v>107</v>
      </c>
      <c r="D25" s="85" t="s">
        <v>93</v>
      </c>
      <c r="E25" s="85" t="s">
        <v>266</v>
      </c>
      <c r="F25" s="85" t="s">
        <v>118</v>
      </c>
      <c r="G25" s="152">
        <v>0</v>
      </c>
      <c r="H25" s="152">
        <v>72</v>
      </c>
      <c r="I25" s="191">
        <f t="shared" si="0"/>
        <v>72</v>
      </c>
    </row>
    <row r="26" spans="1:9" ht="58.5" customHeight="1">
      <c r="A26" s="83">
        <v>20</v>
      </c>
      <c r="B26" s="87" t="s">
        <v>270</v>
      </c>
      <c r="C26" s="85" t="s">
        <v>107</v>
      </c>
      <c r="D26" s="85" t="s">
        <v>93</v>
      </c>
      <c r="E26" s="85" t="s">
        <v>271</v>
      </c>
      <c r="F26" s="85" t="s">
        <v>118</v>
      </c>
      <c r="G26" s="152">
        <v>0</v>
      </c>
      <c r="H26" s="152">
        <v>72</v>
      </c>
      <c r="I26" s="191">
        <f t="shared" si="0"/>
        <v>72</v>
      </c>
    </row>
    <row r="27" spans="1:9" ht="75">
      <c r="A27" s="83">
        <v>21</v>
      </c>
      <c r="B27" s="87" t="s">
        <v>111</v>
      </c>
      <c r="C27" s="85" t="s">
        <v>107</v>
      </c>
      <c r="D27" s="85" t="s">
        <v>93</v>
      </c>
      <c r="E27" s="85" t="s">
        <v>272</v>
      </c>
      <c r="F27" s="85" t="s">
        <v>273</v>
      </c>
      <c r="G27" s="152">
        <v>0</v>
      </c>
      <c r="H27" s="152">
        <v>72</v>
      </c>
      <c r="I27" s="191">
        <f t="shared" si="0"/>
        <v>72</v>
      </c>
    </row>
    <row r="28" spans="1:9" ht="75">
      <c r="A28" s="83">
        <v>22</v>
      </c>
      <c r="B28" s="87" t="s">
        <v>172</v>
      </c>
      <c r="C28" s="85" t="s">
        <v>110</v>
      </c>
      <c r="D28" s="85" t="s">
        <v>108</v>
      </c>
      <c r="E28" s="85" t="s">
        <v>237</v>
      </c>
      <c r="F28" s="85" t="s">
        <v>118</v>
      </c>
      <c r="G28" s="155">
        <f>G29</f>
        <v>0</v>
      </c>
      <c r="H28" s="155">
        <f>H29</f>
        <v>122</v>
      </c>
      <c r="I28" s="384">
        <f t="shared" si="0"/>
        <v>122</v>
      </c>
    </row>
    <row r="29" spans="1:9" ht="37.5">
      <c r="A29" s="83">
        <v>23</v>
      </c>
      <c r="B29" s="87" t="s">
        <v>265</v>
      </c>
      <c r="C29" s="85" t="s">
        <v>110</v>
      </c>
      <c r="D29" s="85" t="s">
        <v>108</v>
      </c>
      <c r="E29" s="85" t="s">
        <v>274</v>
      </c>
      <c r="F29" s="85" t="s">
        <v>118</v>
      </c>
      <c r="G29" s="152">
        <v>0</v>
      </c>
      <c r="H29" s="345">
        <f>H30</f>
        <v>122</v>
      </c>
      <c r="I29" s="191">
        <f t="shared" si="0"/>
        <v>122</v>
      </c>
    </row>
    <row r="30" spans="1:9" ht="38.25" customHeight="1">
      <c r="A30" s="83">
        <v>24</v>
      </c>
      <c r="B30" s="87" t="s">
        <v>275</v>
      </c>
      <c r="C30" s="85" t="s">
        <v>110</v>
      </c>
      <c r="D30" s="85" t="s">
        <v>108</v>
      </c>
      <c r="E30" s="85" t="s">
        <v>276</v>
      </c>
      <c r="F30" s="85" t="s">
        <v>118</v>
      </c>
      <c r="G30" s="152">
        <v>0</v>
      </c>
      <c r="H30" s="152">
        <v>122</v>
      </c>
      <c r="I30" s="191">
        <v>122</v>
      </c>
    </row>
    <row r="31" spans="1:9" ht="75">
      <c r="A31" s="83">
        <v>25</v>
      </c>
      <c r="B31" s="87" t="s">
        <v>99</v>
      </c>
      <c r="C31" s="85" t="s">
        <v>110</v>
      </c>
      <c r="D31" s="85" t="s">
        <v>108</v>
      </c>
      <c r="E31" s="85" t="s">
        <v>277</v>
      </c>
      <c r="F31" s="85" t="s">
        <v>98</v>
      </c>
      <c r="G31" s="152">
        <v>0</v>
      </c>
      <c r="H31" s="152">
        <v>2</v>
      </c>
      <c r="I31" s="191">
        <v>2</v>
      </c>
    </row>
    <row r="32" spans="1:9" ht="33.75" customHeight="1">
      <c r="A32" s="83">
        <v>26</v>
      </c>
      <c r="B32" s="87" t="s">
        <v>382</v>
      </c>
      <c r="C32" s="85" t="s">
        <v>110</v>
      </c>
      <c r="D32" s="85" t="s">
        <v>108</v>
      </c>
      <c r="E32" s="85" t="s">
        <v>277</v>
      </c>
      <c r="F32" s="85" t="s">
        <v>383</v>
      </c>
      <c r="G32" s="152">
        <v>0</v>
      </c>
      <c r="H32" s="152">
        <v>110</v>
      </c>
      <c r="I32" s="191">
        <v>110</v>
      </c>
    </row>
    <row r="33" spans="1:9" ht="37.5">
      <c r="A33" s="83">
        <v>27</v>
      </c>
      <c r="B33" s="87" t="s">
        <v>100</v>
      </c>
      <c r="C33" s="85" t="s">
        <v>110</v>
      </c>
      <c r="D33" s="85" t="s">
        <v>108</v>
      </c>
      <c r="E33" s="85" t="s">
        <v>278</v>
      </c>
      <c r="F33" s="85" t="s">
        <v>102</v>
      </c>
      <c r="G33" s="152">
        <v>0</v>
      </c>
      <c r="H33" s="152">
        <v>10</v>
      </c>
      <c r="I33" s="191">
        <f t="shared" si="0"/>
        <v>10</v>
      </c>
    </row>
    <row r="34" spans="1:9" ht="18.75">
      <c r="A34" s="83"/>
      <c r="B34" s="491" t="s">
        <v>40</v>
      </c>
      <c r="C34" s="491"/>
      <c r="D34" s="491"/>
      <c r="E34" s="491"/>
      <c r="F34" s="491"/>
      <c r="G34" s="152">
        <f>G28+G24+G20+G16+G11+G7</f>
        <v>-2.08</v>
      </c>
      <c r="H34" s="152">
        <f>H28+H24+H20+H16+H11+H7</f>
        <v>1361</v>
      </c>
      <c r="I34" s="397">
        <f t="shared" ref="I34" si="2">I28+I24+I20+I16+I11+I7</f>
        <v>1354.9</v>
      </c>
    </row>
  </sheetData>
  <mergeCells count="4">
    <mergeCell ref="F1:I1"/>
    <mergeCell ref="A3:H3"/>
    <mergeCell ref="F4:H4"/>
    <mergeCell ref="B34:F34"/>
  </mergeCells>
  <printOptions gridLines="1"/>
  <pageMargins left="1.3385826771653544" right="0.35433070866141736" top="0.19685039370078741" bottom="0.19685039370078741" header="0.31496062992125984" footer="0.11811023622047245"/>
  <pageSetup paperSize="9" scale="48" fitToWidth="0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8"/>
  <sheetViews>
    <sheetView view="pageBreakPreview" zoomScale="60" workbookViewId="0">
      <selection activeCell="N7" sqref="N7"/>
    </sheetView>
  </sheetViews>
  <sheetFormatPr defaultRowHeight="12.75"/>
  <cols>
    <col min="1" max="1" width="23" customWidth="1"/>
    <col min="2" max="2" width="35" customWidth="1"/>
    <col min="3" max="3" width="37.42578125" customWidth="1"/>
    <col min="4" max="4" width="9.28515625" bestFit="1" customWidth="1"/>
    <col min="5" max="5" width="18.85546875" customWidth="1"/>
    <col min="6" max="6" width="18.28515625" customWidth="1"/>
    <col min="7" max="7" width="13.42578125" customWidth="1"/>
    <col min="8" max="8" width="12" customWidth="1"/>
    <col min="9" max="9" width="19.140625" customWidth="1"/>
    <col min="10" max="10" width="17.28515625" customWidth="1"/>
    <col min="11" max="11" width="14.42578125" customWidth="1"/>
    <col min="12" max="12" width="11.140625" customWidth="1"/>
    <col min="13" max="13" width="19.140625" customWidth="1"/>
    <col min="14" max="14" width="18.7109375" customWidth="1"/>
    <col min="15" max="15" width="13" customWidth="1"/>
  </cols>
  <sheetData>
    <row r="1" spans="1:15" ht="103.5" customHeight="1">
      <c r="A1" s="505"/>
      <c r="B1" s="505"/>
      <c r="C1" s="505"/>
      <c r="D1" s="195"/>
      <c r="E1" s="195"/>
      <c r="F1" s="195"/>
      <c r="G1" s="195"/>
      <c r="H1" s="196"/>
      <c r="I1" s="196"/>
      <c r="J1" s="196"/>
      <c r="K1" s="196"/>
      <c r="L1" s="490" t="s">
        <v>430</v>
      </c>
      <c r="M1" s="490"/>
      <c r="N1" s="490"/>
      <c r="O1" s="490"/>
    </row>
    <row r="2" spans="1:15" ht="39.75" customHeight="1">
      <c r="A2" s="506" t="s">
        <v>431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</row>
    <row r="3" spans="1:15" ht="18.75">
      <c r="A3" s="197"/>
      <c r="B3" s="197"/>
      <c r="C3" s="197"/>
      <c r="D3" s="198"/>
      <c r="E3" s="198"/>
      <c r="F3" s="198"/>
      <c r="G3" s="198"/>
      <c r="H3" s="199"/>
      <c r="I3" s="199"/>
      <c r="J3" s="199"/>
      <c r="K3" s="199"/>
      <c r="L3" s="198"/>
      <c r="M3" s="507" t="s">
        <v>81</v>
      </c>
      <c r="N3" s="507"/>
      <c r="O3" s="507"/>
    </row>
    <row r="4" spans="1:15" ht="18.75">
      <c r="A4" s="508" t="s">
        <v>306</v>
      </c>
      <c r="B4" s="508" t="s">
        <v>307</v>
      </c>
      <c r="C4" s="513" t="s">
        <v>308</v>
      </c>
      <c r="D4" s="514" t="s">
        <v>376</v>
      </c>
      <c r="E4" s="515"/>
      <c r="F4" s="515"/>
      <c r="G4" s="516"/>
      <c r="H4" s="502" t="s">
        <v>379</v>
      </c>
      <c r="I4" s="503"/>
      <c r="J4" s="503"/>
      <c r="K4" s="504"/>
      <c r="L4" s="502" t="s">
        <v>432</v>
      </c>
      <c r="M4" s="503"/>
      <c r="N4" s="503"/>
      <c r="O4" s="504"/>
    </row>
    <row r="5" spans="1:15" ht="18.75">
      <c r="A5" s="509"/>
      <c r="B5" s="511"/>
      <c r="C5" s="513"/>
      <c r="D5" s="517" t="s">
        <v>309</v>
      </c>
      <c r="E5" s="514" t="s">
        <v>310</v>
      </c>
      <c r="F5" s="515"/>
      <c r="G5" s="516"/>
      <c r="H5" s="519" t="s">
        <v>309</v>
      </c>
      <c r="I5" s="502" t="s">
        <v>310</v>
      </c>
      <c r="J5" s="503"/>
      <c r="K5" s="504"/>
      <c r="L5" s="519" t="s">
        <v>309</v>
      </c>
      <c r="M5" s="502" t="s">
        <v>310</v>
      </c>
      <c r="N5" s="503"/>
      <c r="O5" s="504"/>
    </row>
    <row r="6" spans="1:15" ht="75">
      <c r="A6" s="510"/>
      <c r="B6" s="512"/>
      <c r="C6" s="513"/>
      <c r="D6" s="518"/>
      <c r="E6" s="200" t="s">
        <v>311</v>
      </c>
      <c r="F6" s="200" t="s">
        <v>312</v>
      </c>
      <c r="G6" s="201" t="s">
        <v>313</v>
      </c>
      <c r="H6" s="520"/>
      <c r="I6" s="201" t="s">
        <v>311</v>
      </c>
      <c r="J6" s="201" t="s">
        <v>312</v>
      </c>
      <c r="K6" s="201" t="s">
        <v>313</v>
      </c>
      <c r="L6" s="520"/>
      <c r="M6" s="201" t="s">
        <v>311</v>
      </c>
      <c r="N6" s="201" t="s">
        <v>312</v>
      </c>
      <c r="O6" s="201" t="s">
        <v>313</v>
      </c>
    </row>
    <row r="7" spans="1:15" ht="281.25">
      <c r="A7" s="202" t="s">
        <v>314</v>
      </c>
      <c r="B7" s="376" t="s">
        <v>322</v>
      </c>
      <c r="C7" s="377" t="s">
        <v>323</v>
      </c>
      <c r="D7" s="378">
        <f>G7</f>
        <v>72</v>
      </c>
      <c r="E7" s="378">
        <v>0</v>
      </c>
      <c r="F7" s="378">
        <v>0</v>
      </c>
      <c r="G7" s="379">
        <v>72</v>
      </c>
      <c r="H7" s="380">
        <f>K7</f>
        <v>72</v>
      </c>
      <c r="I7" s="381">
        <v>0</v>
      </c>
      <c r="J7" s="381">
        <v>0</v>
      </c>
      <c r="K7" s="381">
        <v>72</v>
      </c>
      <c r="L7" s="380">
        <f>O7</f>
        <v>72</v>
      </c>
      <c r="M7" s="381">
        <v>0</v>
      </c>
      <c r="N7" s="381">
        <v>0</v>
      </c>
      <c r="O7" s="381">
        <v>72</v>
      </c>
    </row>
    <row r="8" spans="1:15" ht="18.75">
      <c r="A8" s="203" t="s">
        <v>309</v>
      </c>
      <c r="B8" s="204"/>
      <c r="C8" s="205"/>
      <c r="D8" s="206">
        <f>D7</f>
        <v>72</v>
      </c>
      <c r="E8" s="206">
        <f t="shared" ref="E8:O8" si="0">E7</f>
        <v>0</v>
      </c>
      <c r="F8" s="206">
        <f t="shared" si="0"/>
        <v>0</v>
      </c>
      <c r="G8" s="206">
        <f t="shared" si="0"/>
        <v>72</v>
      </c>
      <c r="H8" s="206">
        <f t="shared" si="0"/>
        <v>72</v>
      </c>
      <c r="I8" s="206">
        <f t="shared" si="0"/>
        <v>0</v>
      </c>
      <c r="J8" s="206">
        <f t="shared" si="0"/>
        <v>0</v>
      </c>
      <c r="K8" s="206">
        <f t="shared" si="0"/>
        <v>72</v>
      </c>
      <c r="L8" s="206">
        <f t="shared" si="0"/>
        <v>72</v>
      </c>
      <c r="M8" s="206">
        <f t="shared" si="0"/>
        <v>0</v>
      </c>
      <c r="N8" s="206">
        <f t="shared" si="0"/>
        <v>0</v>
      </c>
      <c r="O8" s="206">
        <f t="shared" si="0"/>
        <v>72</v>
      </c>
    </row>
  </sheetData>
  <mergeCells count="16">
    <mergeCell ref="M5:O5"/>
    <mergeCell ref="A1:C1"/>
    <mergeCell ref="L1:O1"/>
    <mergeCell ref="A2:O2"/>
    <mergeCell ref="M3:O3"/>
    <mergeCell ref="A4:A6"/>
    <mergeCell ref="B4:B6"/>
    <mergeCell ref="C4:C6"/>
    <mergeCell ref="D4:G4"/>
    <mergeCell ref="H4:K4"/>
    <mergeCell ref="L4:O4"/>
    <mergeCell ref="D5:D6"/>
    <mergeCell ref="E5:G5"/>
    <mergeCell ref="H5:H6"/>
    <mergeCell ref="I5:K5"/>
    <mergeCell ref="L5:L6"/>
  </mergeCells>
  <pageMargins left="0.7" right="0.7" top="0.75" bottom="0.75" header="0.3" footer="0.3"/>
  <pageSetup paperSize="9" scale="4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Layout" topLeftCell="B37" zoomScale="60" zoomScalePageLayoutView="60" workbookViewId="0">
      <pane ySplit="6195"/>
      <selection activeCell="F43" sqref="F43"/>
      <selection pane="bottomLeft" activeCell="B29" sqref="B29"/>
    </sheetView>
  </sheetViews>
  <sheetFormatPr defaultRowHeight="12.75"/>
  <cols>
    <col min="1" max="1" width="15.85546875" customWidth="1"/>
    <col min="2" max="2" width="49.5703125" customWidth="1"/>
    <col min="3" max="3" width="87.28515625" customWidth="1"/>
    <col min="4" max="4" width="36.42578125" customWidth="1"/>
    <col min="5" max="5" width="29.5703125" customWidth="1"/>
    <col min="6" max="6" width="26.85546875" customWidth="1"/>
    <col min="7" max="7" width="25.28515625" customWidth="1"/>
    <col min="8" max="8" width="23.140625" customWidth="1"/>
    <col min="9" max="9" width="18.5703125" customWidth="1"/>
  </cols>
  <sheetData>
    <row r="1" spans="1:10" ht="177.75" customHeight="1">
      <c r="A1" s="215"/>
      <c r="B1" s="216"/>
      <c r="C1" s="217"/>
      <c r="D1" s="217"/>
      <c r="E1" s="217"/>
      <c r="F1" s="541" t="s">
        <v>438</v>
      </c>
      <c r="G1" s="541"/>
      <c r="H1" s="541"/>
      <c r="I1" s="541"/>
      <c r="J1" s="218"/>
    </row>
    <row r="2" spans="1:10" ht="39" customHeight="1">
      <c r="A2" s="219"/>
      <c r="B2" s="528" t="s">
        <v>495</v>
      </c>
      <c r="C2" s="528"/>
      <c r="D2" s="528"/>
      <c r="E2" s="528"/>
      <c r="F2" s="528"/>
      <c r="G2" s="528"/>
      <c r="H2" s="528"/>
      <c r="I2" s="528"/>
      <c r="J2" s="218"/>
    </row>
    <row r="3" spans="1:10" ht="28.5">
      <c r="A3" s="220"/>
      <c r="B3" s="221"/>
      <c r="C3" s="222"/>
      <c r="D3" s="223"/>
      <c r="E3" s="224"/>
      <c r="F3" s="225"/>
      <c r="G3" s="225"/>
      <c r="H3" s="225"/>
      <c r="I3" s="226"/>
      <c r="J3" s="218"/>
    </row>
    <row r="4" spans="1:10" ht="32.25" customHeight="1">
      <c r="A4" s="529" t="s">
        <v>315</v>
      </c>
      <c r="B4" s="529"/>
      <c r="C4" s="227" t="s">
        <v>328</v>
      </c>
      <c r="D4" s="228"/>
      <c r="E4" s="229"/>
      <c r="F4" s="229"/>
      <c r="G4" s="230"/>
      <c r="H4" s="229"/>
      <c r="I4" s="229"/>
      <c r="J4" s="218"/>
    </row>
    <row r="5" spans="1:10" ht="27.75">
      <c r="A5" s="231"/>
      <c r="B5" s="232"/>
      <c r="C5" s="232"/>
      <c r="D5" s="233"/>
      <c r="E5" s="229"/>
      <c r="F5" s="234"/>
      <c r="G5" s="235"/>
      <c r="H5" s="235"/>
      <c r="I5" s="235"/>
      <c r="J5" s="218"/>
    </row>
    <row r="6" spans="1:10" ht="27">
      <c r="A6" s="530" t="s">
        <v>316</v>
      </c>
      <c r="B6" s="530"/>
      <c r="C6" s="530"/>
      <c r="D6" s="530" t="s">
        <v>366</v>
      </c>
      <c r="E6" s="530" t="s">
        <v>373</v>
      </c>
      <c r="F6" s="530" t="s">
        <v>496</v>
      </c>
      <c r="G6" s="521" t="s">
        <v>367</v>
      </c>
      <c r="H6" s="521"/>
      <c r="I6" s="521"/>
      <c r="J6" s="218"/>
    </row>
    <row r="7" spans="1:10" ht="27.75" customHeight="1">
      <c r="A7" s="530"/>
      <c r="B7" s="530"/>
      <c r="C7" s="530"/>
      <c r="D7" s="530"/>
      <c r="E7" s="530"/>
      <c r="F7" s="530"/>
      <c r="G7" s="521"/>
      <c r="H7" s="521"/>
      <c r="I7" s="521"/>
      <c r="J7" s="218"/>
    </row>
    <row r="8" spans="1:10" ht="27">
      <c r="A8" s="521" t="s">
        <v>329</v>
      </c>
      <c r="B8" s="531"/>
      <c r="C8" s="532" t="s">
        <v>317</v>
      </c>
      <c r="D8" s="530"/>
      <c r="E8" s="530"/>
      <c r="F8" s="530"/>
      <c r="G8" s="538" t="s">
        <v>330</v>
      </c>
      <c r="H8" s="538" t="s">
        <v>381</v>
      </c>
      <c r="I8" s="538" t="s">
        <v>433</v>
      </c>
      <c r="J8" s="218"/>
    </row>
    <row r="9" spans="1:10" ht="333.6" customHeight="1">
      <c r="A9" s="521"/>
      <c r="B9" s="531"/>
      <c r="C9" s="530"/>
      <c r="D9" s="530"/>
      <c r="E9" s="530"/>
      <c r="F9" s="530"/>
      <c r="G9" s="539"/>
      <c r="H9" s="540"/>
      <c r="I9" s="540"/>
      <c r="J9" s="218"/>
    </row>
    <row r="10" spans="1:10" ht="27.75">
      <c r="A10" s="521">
        <v>1</v>
      </c>
      <c r="B10" s="521"/>
      <c r="C10" s="236">
        <v>2</v>
      </c>
      <c r="D10" s="237">
        <v>3</v>
      </c>
      <c r="E10" s="238">
        <v>4</v>
      </c>
      <c r="F10" s="238">
        <v>5</v>
      </c>
      <c r="G10" s="238">
        <v>6</v>
      </c>
      <c r="H10" s="238">
        <v>7</v>
      </c>
      <c r="I10" s="238">
        <v>8</v>
      </c>
      <c r="J10" s="218"/>
    </row>
    <row r="11" spans="1:10" ht="65.25" customHeight="1">
      <c r="A11" s="239" t="s">
        <v>118</v>
      </c>
      <c r="B11" s="240" t="s">
        <v>23</v>
      </c>
      <c r="C11" s="241" t="s">
        <v>24</v>
      </c>
      <c r="D11" s="242"/>
      <c r="E11" s="243">
        <f>E12</f>
        <v>1553</v>
      </c>
      <c r="F11" s="243">
        <f>F12</f>
        <v>56.699999999999996</v>
      </c>
      <c r="G11" s="243">
        <f>G12</f>
        <v>1553</v>
      </c>
      <c r="H11" s="243">
        <f>H12</f>
        <v>1554</v>
      </c>
      <c r="I11" s="243">
        <f>I12</f>
        <v>1554</v>
      </c>
      <c r="J11" s="218"/>
    </row>
    <row r="12" spans="1:10" ht="44.25" customHeight="1">
      <c r="A12" s="244"/>
      <c r="B12" s="245"/>
      <c r="C12" s="246" t="s">
        <v>25</v>
      </c>
      <c r="D12" s="247"/>
      <c r="E12" s="243">
        <f>E13+E16+E18+E21</f>
        <v>1553</v>
      </c>
      <c r="F12" s="243">
        <f>F13+F16+F18+F21</f>
        <v>56.699999999999996</v>
      </c>
      <c r="G12" s="243">
        <f>G13+G16+G18+G21</f>
        <v>1553</v>
      </c>
      <c r="H12" s="243">
        <f>H13+H16+H18+H21</f>
        <v>1554</v>
      </c>
      <c r="I12" s="243">
        <f>I13+I16+I18+I21</f>
        <v>1554</v>
      </c>
      <c r="J12" s="218"/>
    </row>
    <row r="13" spans="1:10" ht="60.75" customHeight="1">
      <c r="A13" s="248">
        <v>182</v>
      </c>
      <c r="B13" s="249" t="s">
        <v>331</v>
      </c>
      <c r="C13" s="250" t="s">
        <v>27</v>
      </c>
      <c r="D13" s="251"/>
      <c r="E13" s="252">
        <f>E14+E15</f>
        <v>500</v>
      </c>
      <c r="F13" s="252">
        <f>F14+F15</f>
        <v>33.799999999999997</v>
      </c>
      <c r="G13" s="252">
        <f>G14+G15</f>
        <v>500</v>
      </c>
      <c r="H13" s="252">
        <f>H14+H15</f>
        <v>500</v>
      </c>
      <c r="I13" s="252">
        <f>I14+I15</f>
        <v>500</v>
      </c>
      <c r="J13" s="218"/>
    </row>
    <row r="14" spans="1:10" ht="195" customHeight="1">
      <c r="A14" s="253">
        <v>182</v>
      </c>
      <c r="B14" s="254" t="s">
        <v>332</v>
      </c>
      <c r="C14" s="255" t="s">
        <v>333</v>
      </c>
      <c r="D14" s="256" t="s">
        <v>334</v>
      </c>
      <c r="E14" s="257">
        <v>500</v>
      </c>
      <c r="F14" s="257">
        <v>33.799999999999997</v>
      </c>
      <c r="G14" s="257">
        <v>500</v>
      </c>
      <c r="H14" s="257">
        <v>500</v>
      </c>
      <c r="I14" s="257">
        <v>500</v>
      </c>
      <c r="J14" s="218"/>
    </row>
    <row r="15" spans="1:10" ht="171.75" customHeight="1">
      <c r="A15" s="253">
        <v>182</v>
      </c>
      <c r="B15" s="254" t="s">
        <v>335</v>
      </c>
      <c r="C15" s="255" t="s">
        <v>336</v>
      </c>
      <c r="D15" s="256" t="s">
        <v>334</v>
      </c>
      <c r="E15" s="257"/>
      <c r="F15" s="257">
        <v>0</v>
      </c>
      <c r="G15" s="257"/>
      <c r="H15" s="257"/>
      <c r="I15" s="257"/>
      <c r="J15" s="218"/>
    </row>
    <row r="16" spans="1:10" ht="40.5" customHeight="1">
      <c r="A16" s="248">
        <v>801</v>
      </c>
      <c r="B16" s="249" t="s">
        <v>30</v>
      </c>
      <c r="C16" s="258" t="s">
        <v>31</v>
      </c>
      <c r="D16" s="259"/>
      <c r="E16" s="252">
        <f>E17</f>
        <v>2</v>
      </c>
      <c r="F16" s="252">
        <f>F17</f>
        <v>0</v>
      </c>
      <c r="G16" s="252">
        <f>G17</f>
        <v>2</v>
      </c>
      <c r="H16" s="252">
        <f>H17</f>
        <v>2</v>
      </c>
      <c r="I16" s="252">
        <f>I17</f>
        <v>2</v>
      </c>
      <c r="J16" s="218"/>
    </row>
    <row r="17" spans="1:10" ht="124.5" customHeight="1">
      <c r="A17" s="260" t="s">
        <v>112</v>
      </c>
      <c r="B17" s="261" t="s">
        <v>368</v>
      </c>
      <c r="C17" s="262" t="s">
        <v>369</v>
      </c>
      <c r="D17" s="263" t="s">
        <v>354</v>
      </c>
      <c r="E17" s="264">
        <v>2</v>
      </c>
      <c r="F17" s="264">
        <v>0</v>
      </c>
      <c r="G17" s="264">
        <v>2</v>
      </c>
      <c r="H17" s="264">
        <v>2</v>
      </c>
      <c r="I17" s="264">
        <v>2</v>
      </c>
      <c r="J17" s="218"/>
    </row>
    <row r="18" spans="1:10" ht="37.5" customHeight="1">
      <c r="A18" s="265" t="s">
        <v>118</v>
      </c>
      <c r="B18" s="249" t="s">
        <v>338</v>
      </c>
      <c r="C18" s="250" t="s">
        <v>339</v>
      </c>
      <c r="D18" s="251"/>
      <c r="E18" s="252">
        <f>E19+E20</f>
        <v>86</v>
      </c>
      <c r="F18" s="252">
        <f>F19+F20</f>
        <v>4.5</v>
      </c>
      <c r="G18" s="252">
        <f>G19+G20</f>
        <v>86</v>
      </c>
      <c r="H18" s="252">
        <f>H19+H20</f>
        <v>87</v>
      </c>
      <c r="I18" s="252">
        <f>I19+I20</f>
        <v>87</v>
      </c>
      <c r="J18" s="218"/>
    </row>
    <row r="19" spans="1:10" ht="186.75" customHeight="1">
      <c r="A19" s="253">
        <v>182</v>
      </c>
      <c r="B19" s="254" t="s">
        <v>340</v>
      </c>
      <c r="C19" s="255" t="s">
        <v>341</v>
      </c>
      <c r="D19" s="256" t="s">
        <v>334</v>
      </c>
      <c r="E19" s="257">
        <v>86</v>
      </c>
      <c r="F19" s="257">
        <v>4.5</v>
      </c>
      <c r="G19" s="257">
        <v>86</v>
      </c>
      <c r="H19" s="257">
        <v>87</v>
      </c>
      <c r="I19" s="257">
        <v>87</v>
      </c>
      <c r="J19" s="218"/>
    </row>
    <row r="20" spans="1:10" ht="117" customHeight="1">
      <c r="A20" s="253">
        <v>182</v>
      </c>
      <c r="B20" s="254" t="s">
        <v>342</v>
      </c>
      <c r="C20" s="255" t="s">
        <v>343</v>
      </c>
      <c r="D20" s="256" t="s">
        <v>334</v>
      </c>
      <c r="E20" s="257"/>
      <c r="F20" s="257"/>
      <c r="G20" s="257"/>
      <c r="H20" s="257"/>
      <c r="I20" s="257"/>
      <c r="J20" s="218"/>
    </row>
    <row r="21" spans="1:10" ht="31.5" customHeight="1">
      <c r="A21" s="266" t="s">
        <v>118</v>
      </c>
      <c r="B21" s="267" t="s">
        <v>227</v>
      </c>
      <c r="C21" s="268" t="s">
        <v>222</v>
      </c>
      <c r="D21" s="269"/>
      <c r="E21" s="252">
        <f>E22+E23</f>
        <v>965</v>
      </c>
      <c r="F21" s="270">
        <f>F22+F23</f>
        <v>18.399999999999999</v>
      </c>
      <c r="G21" s="270">
        <f>G22+G23</f>
        <v>965</v>
      </c>
      <c r="H21" s="270">
        <f>H22+H23</f>
        <v>965</v>
      </c>
      <c r="I21" s="270">
        <f>I22+I23</f>
        <v>965</v>
      </c>
      <c r="J21" s="218"/>
    </row>
    <row r="22" spans="1:10" ht="175.5" customHeight="1">
      <c r="A22" s="271" t="s">
        <v>337</v>
      </c>
      <c r="B22" s="254" t="s">
        <v>344</v>
      </c>
      <c r="C22" s="255" t="s">
        <v>345</v>
      </c>
      <c r="D22" s="256" t="s">
        <v>334</v>
      </c>
      <c r="E22" s="257">
        <v>685</v>
      </c>
      <c r="F22" s="257">
        <v>13.4</v>
      </c>
      <c r="G22" s="257">
        <v>685</v>
      </c>
      <c r="H22" s="257">
        <v>685</v>
      </c>
      <c r="I22" s="257">
        <v>685</v>
      </c>
      <c r="J22" s="218"/>
    </row>
    <row r="23" spans="1:10" ht="184.5" customHeight="1">
      <c r="A23" s="253">
        <v>182</v>
      </c>
      <c r="B23" s="254" t="s">
        <v>346</v>
      </c>
      <c r="C23" s="255" t="s">
        <v>347</v>
      </c>
      <c r="D23" s="256" t="s">
        <v>334</v>
      </c>
      <c r="E23" s="257">
        <v>280</v>
      </c>
      <c r="F23" s="257">
        <v>5</v>
      </c>
      <c r="G23" s="257">
        <v>280</v>
      </c>
      <c r="H23" s="257">
        <v>280</v>
      </c>
      <c r="I23" s="257">
        <v>280</v>
      </c>
      <c r="J23" s="218"/>
    </row>
    <row r="24" spans="1:10" ht="34.5" customHeight="1">
      <c r="A24" s="272"/>
      <c r="B24" s="273"/>
      <c r="C24" s="274" t="s">
        <v>348</v>
      </c>
      <c r="D24" s="275"/>
      <c r="E24" s="276">
        <f>E13+E16+E18+E21</f>
        <v>1553</v>
      </c>
      <c r="F24" s="276">
        <f>F13+F16+F18+F21</f>
        <v>56.699999999999996</v>
      </c>
      <c r="G24" s="276">
        <f>G13+G16+G18+G21</f>
        <v>1553</v>
      </c>
      <c r="H24" s="276">
        <f>H13+H16+H18+H21</f>
        <v>1554</v>
      </c>
      <c r="I24" s="276">
        <f>I13+I16+I18+I21</f>
        <v>1554</v>
      </c>
      <c r="J24" s="218"/>
    </row>
    <row r="25" spans="1:10" ht="69" customHeight="1">
      <c r="A25" s="272"/>
      <c r="B25" s="273"/>
      <c r="C25" s="274" t="s">
        <v>349</v>
      </c>
      <c r="D25" s="275"/>
      <c r="E25" s="276">
        <f>E24</f>
        <v>1553</v>
      </c>
      <c r="F25" s="276">
        <f>F24</f>
        <v>56.699999999999996</v>
      </c>
      <c r="G25" s="276">
        <f>G24</f>
        <v>1553</v>
      </c>
      <c r="H25" s="276">
        <f>H24</f>
        <v>1554</v>
      </c>
      <c r="I25" s="276">
        <f>I24</f>
        <v>1554</v>
      </c>
      <c r="J25" s="218"/>
    </row>
    <row r="26" spans="1:10" ht="45.75" customHeight="1">
      <c r="A26" s="277" t="s">
        <v>118</v>
      </c>
      <c r="B26" s="278" t="s">
        <v>35</v>
      </c>
      <c r="C26" s="278" t="s">
        <v>350</v>
      </c>
      <c r="D26" s="279"/>
      <c r="E26" s="280">
        <f>E27</f>
        <v>4878.3999999999996</v>
      </c>
      <c r="F26" s="280">
        <f>F27</f>
        <v>310.60000000000002</v>
      </c>
      <c r="G26" s="280">
        <f>G27</f>
        <v>4878.3999999999996</v>
      </c>
      <c r="H26" s="280">
        <f>H27</f>
        <v>2254.3999999999996</v>
      </c>
      <c r="I26" s="280">
        <f>I27</f>
        <v>2240.4</v>
      </c>
      <c r="J26" s="218"/>
    </row>
    <row r="27" spans="1:10" ht="100.5" customHeight="1">
      <c r="A27" s="277" t="s">
        <v>118</v>
      </c>
      <c r="B27" s="278" t="s">
        <v>128</v>
      </c>
      <c r="C27" s="278" t="s">
        <v>351</v>
      </c>
      <c r="D27" s="281"/>
      <c r="E27" s="282">
        <v>4878.3999999999996</v>
      </c>
      <c r="F27" s="282">
        <v>310.60000000000002</v>
      </c>
      <c r="G27" s="282">
        <v>4878.3999999999996</v>
      </c>
      <c r="H27" s="282">
        <f>H28+H30+H37</f>
        <v>2254.3999999999996</v>
      </c>
      <c r="I27" s="282">
        <f>I28+I30+I37</f>
        <v>2240.4</v>
      </c>
      <c r="J27" s="218"/>
    </row>
    <row r="28" spans="1:10" ht="57" customHeight="1">
      <c r="A28" s="283" t="s">
        <v>118</v>
      </c>
      <c r="B28" s="284" t="s">
        <v>437</v>
      </c>
      <c r="C28" s="284" t="s">
        <v>352</v>
      </c>
      <c r="D28" s="285"/>
      <c r="E28" s="286">
        <f>E29</f>
        <v>899.6</v>
      </c>
      <c r="F28" s="286">
        <f>F29</f>
        <v>181</v>
      </c>
      <c r="G28" s="286">
        <f>G29</f>
        <v>899.6</v>
      </c>
      <c r="H28" s="286">
        <f>H29</f>
        <v>897.5</v>
      </c>
      <c r="I28" s="286">
        <f>I29</f>
        <v>876.6</v>
      </c>
      <c r="J28" s="218"/>
    </row>
    <row r="29" spans="1:10" ht="105.75" customHeight="1">
      <c r="A29" s="287" t="s">
        <v>112</v>
      </c>
      <c r="B29" s="255" t="s">
        <v>479</v>
      </c>
      <c r="C29" s="255" t="s">
        <v>353</v>
      </c>
      <c r="D29" s="256" t="s">
        <v>354</v>
      </c>
      <c r="E29" s="288">
        <v>899.6</v>
      </c>
      <c r="F29" s="288">
        <v>181</v>
      </c>
      <c r="G29" s="289">
        <v>899.6</v>
      </c>
      <c r="H29" s="289">
        <v>897.5</v>
      </c>
      <c r="I29" s="289">
        <v>876.6</v>
      </c>
      <c r="J29" s="218"/>
    </row>
    <row r="30" spans="1:10" ht="66" customHeight="1">
      <c r="A30" s="283" t="s">
        <v>118</v>
      </c>
      <c r="B30" s="284" t="s">
        <v>434</v>
      </c>
      <c r="C30" s="284" t="s">
        <v>355</v>
      </c>
      <c r="D30" s="285"/>
      <c r="E30" s="286">
        <v>358.6</v>
      </c>
      <c r="F30" s="286">
        <f>F31</f>
        <v>34.6</v>
      </c>
      <c r="G30" s="286">
        <v>358.6</v>
      </c>
      <c r="H30" s="286">
        <f>H31+H34</f>
        <v>350.1</v>
      </c>
      <c r="I30" s="286">
        <f>I31</f>
        <v>363.1</v>
      </c>
      <c r="J30" s="218"/>
    </row>
    <row r="31" spans="1:10" ht="117.75" customHeight="1">
      <c r="A31" s="287" t="s">
        <v>112</v>
      </c>
      <c r="B31" s="255" t="s">
        <v>209</v>
      </c>
      <c r="C31" s="255" t="s">
        <v>500</v>
      </c>
      <c r="D31" s="256" t="s">
        <v>354</v>
      </c>
      <c r="E31" s="288">
        <v>347.6</v>
      </c>
      <c r="F31" s="288">
        <v>34.6</v>
      </c>
      <c r="G31" s="289">
        <v>347.6</v>
      </c>
      <c r="H31" s="289">
        <v>350.1</v>
      </c>
      <c r="I31" s="289">
        <v>363.1</v>
      </c>
      <c r="J31" s="218"/>
    </row>
    <row r="32" spans="1:10" s="394" customFormat="1" ht="117.75" customHeight="1">
      <c r="A32" s="287" t="s">
        <v>112</v>
      </c>
      <c r="B32" s="255" t="s">
        <v>483</v>
      </c>
      <c r="C32" s="255" t="s">
        <v>484</v>
      </c>
      <c r="D32" s="414" t="s">
        <v>354</v>
      </c>
      <c r="E32" s="288">
        <v>11</v>
      </c>
      <c r="F32" s="288">
        <v>0</v>
      </c>
      <c r="G32" s="289">
        <v>11</v>
      </c>
      <c r="H32" s="289">
        <v>0</v>
      </c>
      <c r="I32" s="289">
        <v>0</v>
      </c>
      <c r="J32" s="218"/>
    </row>
    <row r="33" spans="1:11" s="392" customFormat="1" ht="93.75" customHeight="1">
      <c r="A33" s="283" t="s">
        <v>118</v>
      </c>
      <c r="B33" s="284" t="s">
        <v>437</v>
      </c>
      <c r="C33" s="398" t="s">
        <v>436</v>
      </c>
      <c r="D33" s="399"/>
      <c r="E33" s="400">
        <v>2603.4</v>
      </c>
      <c r="F33" s="400">
        <v>0</v>
      </c>
      <c r="G33" s="401">
        <v>2603.4</v>
      </c>
      <c r="H33" s="401">
        <v>0</v>
      </c>
      <c r="I33" s="401">
        <v>0</v>
      </c>
      <c r="J33" s="218"/>
    </row>
    <row r="34" spans="1:11" s="382" customFormat="1" ht="79.150000000000006" customHeight="1">
      <c r="A34" s="287" t="s">
        <v>112</v>
      </c>
      <c r="B34" s="255" t="s">
        <v>399</v>
      </c>
      <c r="C34" s="255" t="s">
        <v>501</v>
      </c>
      <c r="D34" s="383">
        <v>0</v>
      </c>
      <c r="E34" s="288">
        <v>317.2</v>
      </c>
      <c r="F34" s="288">
        <v>0</v>
      </c>
      <c r="G34" s="289">
        <v>317.2</v>
      </c>
      <c r="H34" s="289">
        <v>0</v>
      </c>
      <c r="I34" s="289">
        <v>0</v>
      </c>
      <c r="J34" s="218"/>
    </row>
    <row r="35" spans="1:11" s="392" customFormat="1" ht="203.25" customHeight="1">
      <c r="A35" s="287" t="s">
        <v>112</v>
      </c>
      <c r="B35" s="255" t="s">
        <v>399</v>
      </c>
      <c r="C35" s="255" t="s">
        <v>499</v>
      </c>
      <c r="D35" s="393" t="s">
        <v>354</v>
      </c>
      <c r="E35" s="288">
        <v>468</v>
      </c>
      <c r="F35" s="288">
        <v>0</v>
      </c>
      <c r="G35" s="289">
        <v>468</v>
      </c>
      <c r="H35" s="289">
        <v>0</v>
      </c>
      <c r="I35" s="289">
        <v>0</v>
      </c>
      <c r="J35" s="218"/>
    </row>
    <row r="36" spans="1:11" s="394" customFormat="1" ht="203.25" customHeight="1">
      <c r="A36" s="287" t="s">
        <v>112</v>
      </c>
      <c r="B36" s="255" t="s">
        <v>398</v>
      </c>
      <c r="C36" s="255" t="s">
        <v>498</v>
      </c>
      <c r="D36" s="395" t="s">
        <v>354</v>
      </c>
      <c r="E36" s="288">
        <v>0</v>
      </c>
      <c r="F36" s="288">
        <v>0</v>
      </c>
      <c r="G36" s="289">
        <v>1818.2</v>
      </c>
      <c r="H36" s="289">
        <v>0</v>
      </c>
      <c r="I36" s="289">
        <v>0</v>
      </c>
      <c r="J36" s="218"/>
    </row>
    <row r="37" spans="1:11" ht="42.75" customHeight="1">
      <c r="A37" s="283" t="s">
        <v>118</v>
      </c>
      <c r="B37" s="284" t="s">
        <v>435</v>
      </c>
      <c r="C37" s="284" t="s">
        <v>251</v>
      </c>
      <c r="D37" s="285"/>
      <c r="E37" s="290">
        <v>1016.8</v>
      </c>
      <c r="F37" s="290">
        <v>95</v>
      </c>
      <c r="G37" s="290">
        <v>1016.8</v>
      </c>
      <c r="H37" s="290">
        <f>H38</f>
        <v>1006.8</v>
      </c>
      <c r="I37" s="290">
        <f>I38</f>
        <v>1000.7</v>
      </c>
      <c r="J37" s="218"/>
    </row>
    <row r="38" spans="1:11" ht="189" customHeight="1">
      <c r="A38" s="287" t="s">
        <v>112</v>
      </c>
      <c r="B38" s="255" t="s">
        <v>481</v>
      </c>
      <c r="C38" s="291" t="s">
        <v>497</v>
      </c>
      <c r="D38" s="256" t="s">
        <v>354</v>
      </c>
      <c r="E38" s="289">
        <v>944.8</v>
      </c>
      <c r="F38" s="288">
        <v>95</v>
      </c>
      <c r="G38" s="257">
        <v>944.8</v>
      </c>
      <c r="H38" s="257">
        <v>1006.8</v>
      </c>
      <c r="I38" s="257">
        <v>1000.7</v>
      </c>
      <c r="J38" s="218"/>
    </row>
    <row r="39" spans="1:11" s="386" customFormat="1" ht="118.5" customHeight="1">
      <c r="A39" s="287" t="s">
        <v>112</v>
      </c>
      <c r="B39" s="255" t="s">
        <v>387</v>
      </c>
      <c r="C39" s="291" t="s">
        <v>388</v>
      </c>
      <c r="D39" s="387" t="s">
        <v>354</v>
      </c>
      <c r="E39" s="289">
        <v>72</v>
      </c>
      <c r="F39" s="288">
        <v>0</v>
      </c>
      <c r="G39" s="257">
        <v>72</v>
      </c>
      <c r="H39" s="257">
        <v>0</v>
      </c>
      <c r="I39" s="257">
        <v>0</v>
      </c>
      <c r="J39" s="218"/>
    </row>
    <row r="40" spans="1:11" ht="28.5">
      <c r="A40" s="522" t="s">
        <v>356</v>
      </c>
      <c r="B40" s="523"/>
      <c r="C40" s="523"/>
      <c r="D40" s="292"/>
      <c r="E40" s="293">
        <v>4878.3999999999996</v>
      </c>
      <c r="F40" s="293">
        <v>310.60000000000002</v>
      </c>
      <c r="G40" s="293">
        <v>4878.3999999999996</v>
      </c>
      <c r="H40" s="293">
        <f>H26</f>
        <v>2254.3999999999996</v>
      </c>
      <c r="I40" s="293">
        <f>I26</f>
        <v>2240.4</v>
      </c>
      <c r="J40" s="218"/>
    </row>
    <row r="41" spans="1:11" ht="28.5">
      <c r="A41" s="294"/>
      <c r="B41" s="295"/>
      <c r="C41" s="296"/>
      <c r="D41" s="297" t="s">
        <v>10</v>
      </c>
      <c r="E41" s="293">
        <f>E26+E11</f>
        <v>6431.4</v>
      </c>
      <c r="F41" s="293">
        <f>F26+F11</f>
        <v>367.3</v>
      </c>
      <c r="G41" s="293">
        <v>6431.4</v>
      </c>
      <c r="H41" s="293">
        <f>H26+H11</f>
        <v>3808.3999999999996</v>
      </c>
      <c r="I41" s="293">
        <f>I26+I11</f>
        <v>3794.4</v>
      </c>
      <c r="J41" s="218"/>
    </row>
    <row r="42" spans="1:11" ht="28.5">
      <c r="A42" s="298"/>
      <c r="B42" s="299"/>
      <c r="C42" s="300"/>
      <c r="D42" s="301"/>
      <c r="E42" s="302"/>
      <c r="F42" s="302"/>
      <c r="G42" s="302"/>
      <c r="H42" s="302"/>
      <c r="I42" s="302"/>
      <c r="J42" s="218"/>
    </row>
    <row r="43" spans="1:11" ht="28.5">
      <c r="A43" s="298"/>
      <c r="B43" s="299"/>
      <c r="C43" s="300"/>
      <c r="D43" s="301"/>
      <c r="E43" s="302"/>
      <c r="F43" s="302"/>
      <c r="G43" s="302"/>
      <c r="H43" s="302"/>
      <c r="I43" s="302"/>
      <c r="J43" s="218"/>
    </row>
    <row r="44" spans="1:11" ht="28.5">
      <c r="A44" s="298"/>
      <c r="B44" s="303" t="s">
        <v>357</v>
      </c>
      <c r="C44" s="524" t="s">
        <v>370</v>
      </c>
      <c r="D44" s="525"/>
      <c r="E44" s="526" t="s">
        <v>358</v>
      </c>
      <c r="F44" s="527"/>
      <c r="G44" s="533" t="s">
        <v>371</v>
      </c>
      <c r="H44" s="533"/>
      <c r="I44" s="304"/>
      <c r="J44" s="218"/>
    </row>
    <row r="45" spans="1:11" ht="28.5">
      <c r="A45" s="298"/>
      <c r="B45" s="303" t="s">
        <v>359</v>
      </c>
      <c r="C45" s="534" t="s">
        <v>360</v>
      </c>
      <c r="D45" s="535"/>
      <c r="E45" s="536" t="s">
        <v>361</v>
      </c>
      <c r="F45" s="537"/>
      <c r="G45" s="304" t="s">
        <v>362</v>
      </c>
      <c r="H45" s="304"/>
      <c r="I45" s="304"/>
      <c r="J45" s="218"/>
    </row>
    <row r="46" spans="1:11" ht="28.5">
      <c r="A46" s="298"/>
      <c r="B46" s="303"/>
      <c r="C46" s="220"/>
      <c r="D46" s="305"/>
      <c r="E46" s="306"/>
      <c r="F46" s="307"/>
      <c r="G46" s="304"/>
      <c r="H46" s="304"/>
      <c r="I46" s="304"/>
      <c r="J46" s="218"/>
    </row>
    <row r="47" spans="1:11" ht="28.5">
      <c r="A47" s="298"/>
      <c r="B47" s="303" t="s">
        <v>363</v>
      </c>
      <c r="C47" s="524" t="s">
        <v>364</v>
      </c>
      <c r="D47" s="542"/>
      <c r="E47" s="526" t="s">
        <v>358</v>
      </c>
      <c r="F47" s="527"/>
      <c r="G47" s="533" t="s">
        <v>380</v>
      </c>
      <c r="H47" s="533"/>
      <c r="I47" s="543" t="s">
        <v>372</v>
      </c>
      <c r="J47" s="543"/>
      <c r="K47" s="543"/>
    </row>
    <row r="48" spans="1:11" ht="28.5">
      <c r="A48" s="298"/>
      <c r="B48" s="308"/>
      <c r="C48" s="534" t="s">
        <v>360</v>
      </c>
      <c r="D48" s="535"/>
      <c r="E48" s="536" t="s">
        <v>361</v>
      </c>
      <c r="F48" s="537"/>
      <c r="G48" s="304" t="s">
        <v>362</v>
      </c>
      <c r="H48" s="304"/>
      <c r="I48" s="304" t="s">
        <v>365</v>
      </c>
      <c r="J48" s="218"/>
    </row>
    <row r="49" spans="1:10" ht="28.5">
      <c r="A49" s="298"/>
      <c r="B49" s="309"/>
      <c r="C49" s="309"/>
      <c r="D49" s="309"/>
      <c r="E49" s="310"/>
      <c r="F49" s="311"/>
      <c r="G49" s="311"/>
      <c r="H49" s="311"/>
      <c r="I49" s="311"/>
      <c r="J49" s="218"/>
    </row>
    <row r="50" spans="1:10" ht="27">
      <c r="A50" s="218"/>
      <c r="B50" s="218"/>
      <c r="C50" s="218"/>
      <c r="D50" s="218"/>
      <c r="E50" s="218"/>
      <c r="F50" s="218"/>
      <c r="G50" s="218"/>
      <c r="H50" s="218"/>
      <c r="I50" s="218"/>
      <c r="J50" s="218"/>
    </row>
    <row r="51" spans="1:10" ht="23.25">
      <c r="A51" s="214"/>
      <c r="B51" s="214"/>
      <c r="C51" s="214"/>
      <c r="D51" s="214"/>
      <c r="E51" s="214"/>
      <c r="F51" s="214"/>
      <c r="G51" s="214"/>
      <c r="H51" s="214"/>
      <c r="I51" s="214"/>
    </row>
    <row r="52" spans="1:10" ht="23.25">
      <c r="A52" s="214"/>
      <c r="B52" s="214"/>
      <c r="C52" s="214"/>
      <c r="D52" s="214"/>
      <c r="E52" s="214"/>
      <c r="F52" s="214"/>
      <c r="G52" s="214"/>
      <c r="H52" s="214"/>
      <c r="I52" s="214"/>
    </row>
  </sheetData>
  <mergeCells count="26">
    <mergeCell ref="F1:I1"/>
    <mergeCell ref="C45:D45"/>
    <mergeCell ref="E45:F45"/>
    <mergeCell ref="C47:D47"/>
    <mergeCell ref="E47:F47"/>
    <mergeCell ref="G47:H47"/>
    <mergeCell ref="I47:K47"/>
    <mergeCell ref="C48:D48"/>
    <mergeCell ref="E48:F48"/>
    <mergeCell ref="G8:G9"/>
    <mergeCell ref="H8:H9"/>
    <mergeCell ref="I8:I9"/>
    <mergeCell ref="A10:B10"/>
    <mergeCell ref="A40:C40"/>
    <mergeCell ref="C44:D44"/>
    <mergeCell ref="E44:F44"/>
    <mergeCell ref="B2:I2"/>
    <mergeCell ref="A4:B4"/>
    <mergeCell ref="A6:C7"/>
    <mergeCell ref="D6:D9"/>
    <mergeCell ref="E6:E9"/>
    <mergeCell ref="F6:F9"/>
    <mergeCell ref="G6:I7"/>
    <mergeCell ref="A8:B9"/>
    <mergeCell ref="C8:C9"/>
    <mergeCell ref="G44:H44"/>
  </mergeCells>
  <pageMargins left="0.70866141732283472" right="0.70866141732283472" top="0.74803149606299213" bottom="0.74803149606299213" header="0.31496062992125984" footer="0.31496062992125984"/>
  <pageSetup paperSize="9" scale="2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37"/>
  <sheetViews>
    <sheetView view="pageBreakPreview" topLeftCell="A7" zoomScale="60" zoomScaleNormal="75" workbookViewId="0">
      <selection activeCell="C8" sqref="C8"/>
    </sheetView>
  </sheetViews>
  <sheetFormatPr defaultColWidth="9.140625" defaultRowHeight="15.75"/>
  <cols>
    <col min="1" max="1" width="69.42578125" style="1" customWidth="1"/>
    <col min="2" max="2" width="37.42578125" style="1" customWidth="1"/>
    <col min="3" max="3" width="22" style="2" customWidth="1"/>
    <col min="4" max="9" width="0" style="1" hidden="1" customWidth="1"/>
    <col min="10" max="10" width="18.85546875" style="1" customWidth="1"/>
    <col min="11" max="11" width="14.85546875" style="1" bestFit="1" customWidth="1"/>
    <col min="12" max="16384" width="9.140625" style="1"/>
  </cols>
  <sheetData>
    <row r="1" spans="1:11" ht="106.5" customHeight="1">
      <c r="C1" s="418" t="s">
        <v>394</v>
      </c>
      <c r="D1" s="418"/>
      <c r="E1" s="418"/>
      <c r="F1" s="418"/>
      <c r="G1" s="418"/>
      <c r="H1" s="418"/>
      <c r="I1" s="418"/>
      <c r="J1" s="418"/>
    </row>
    <row r="2" spans="1:11">
      <c r="B2" s="10"/>
      <c r="C2" s="10"/>
    </row>
    <row r="3" spans="1:11" s="13" customFormat="1" ht="42.75" customHeight="1">
      <c r="A3" s="426" t="s">
        <v>390</v>
      </c>
      <c r="B3" s="426"/>
      <c r="C3" s="426"/>
      <c r="D3" s="426"/>
      <c r="E3" s="426"/>
      <c r="F3" s="426"/>
      <c r="G3" s="426"/>
      <c r="H3" s="426"/>
      <c r="I3" s="426"/>
      <c r="J3" s="426"/>
    </row>
    <row r="4" spans="1:11" ht="14.25" customHeight="1">
      <c r="A4" s="11"/>
      <c r="B4" s="11"/>
      <c r="C4" s="11"/>
      <c r="D4" s="11"/>
      <c r="E4" s="11"/>
      <c r="F4" s="11"/>
      <c r="G4" s="11"/>
      <c r="H4" s="11"/>
      <c r="I4" s="11"/>
      <c r="J4" s="48" t="s">
        <v>81</v>
      </c>
    </row>
    <row r="5" spans="1:11" s="13" customFormat="1" ht="18.75" customHeight="1">
      <c r="A5" s="161"/>
      <c r="B5" s="162" t="s">
        <v>11</v>
      </c>
      <c r="C5" s="56" t="s">
        <v>395</v>
      </c>
      <c r="D5" s="57"/>
      <c r="E5" s="57"/>
      <c r="F5" s="57"/>
      <c r="G5" s="57"/>
      <c r="H5" s="57"/>
      <c r="I5" s="57"/>
      <c r="J5" s="58" t="s">
        <v>396</v>
      </c>
    </row>
    <row r="6" spans="1:11" s="13" customFormat="1" ht="18.75" customHeight="1">
      <c r="A6" s="161"/>
      <c r="B6" s="162"/>
      <c r="C6" s="56" t="s">
        <v>9</v>
      </c>
      <c r="D6" s="57"/>
      <c r="E6" s="57"/>
      <c r="F6" s="57"/>
      <c r="G6" s="57"/>
      <c r="H6" s="57"/>
      <c r="I6" s="57"/>
      <c r="J6" s="58" t="s">
        <v>9</v>
      </c>
    </row>
    <row r="7" spans="1:11" s="13" customFormat="1" ht="18.75" customHeight="1">
      <c r="A7" s="423" t="s">
        <v>385</v>
      </c>
      <c r="B7" s="424"/>
      <c r="C7" s="424"/>
      <c r="D7" s="424"/>
      <c r="E7" s="424"/>
      <c r="F7" s="424"/>
      <c r="G7" s="424"/>
      <c r="H7" s="424"/>
      <c r="I7" s="424"/>
      <c r="J7" s="425"/>
    </row>
    <row r="8" spans="1:11" s="13" customFormat="1" ht="18.75">
      <c r="A8" s="164" t="s">
        <v>0</v>
      </c>
      <c r="B8" s="165"/>
      <c r="C8" s="56"/>
      <c r="D8" s="56" t="s">
        <v>9</v>
      </c>
      <c r="E8" s="56" t="s">
        <v>9</v>
      </c>
      <c r="F8" s="56" t="s">
        <v>9</v>
      </c>
      <c r="G8" s="56" t="s">
        <v>9</v>
      </c>
      <c r="H8" s="56" t="s">
        <v>9</v>
      </c>
      <c r="I8" s="56" t="s">
        <v>9</v>
      </c>
      <c r="J8" s="56"/>
      <c r="K8" s="59"/>
    </row>
    <row r="9" spans="1:11" s="13" customFormat="1" ht="18.75">
      <c r="A9" s="166" t="s">
        <v>1</v>
      </c>
      <c r="B9" s="165" t="s">
        <v>181</v>
      </c>
      <c r="C9" s="60">
        <v>0</v>
      </c>
      <c r="D9" s="60"/>
      <c r="E9" s="60"/>
      <c r="F9" s="60"/>
      <c r="G9" s="60"/>
      <c r="H9" s="60"/>
      <c r="I9" s="60"/>
      <c r="J9" s="60">
        <v>0</v>
      </c>
      <c r="K9" s="59"/>
    </row>
    <row r="10" spans="1:11" s="13" customFormat="1" ht="18.75">
      <c r="A10" s="421" t="s">
        <v>2</v>
      </c>
      <c r="B10" s="422"/>
      <c r="C10" s="60">
        <v>0</v>
      </c>
      <c r="D10" s="60"/>
      <c r="E10" s="60"/>
      <c r="F10" s="60"/>
      <c r="G10" s="60"/>
      <c r="H10" s="60"/>
      <c r="I10" s="60"/>
      <c r="J10" s="60">
        <v>0</v>
      </c>
    </row>
    <row r="11" spans="1:11" s="13" customFormat="1" ht="28.5">
      <c r="A11" s="168" t="s">
        <v>283</v>
      </c>
      <c r="B11" s="165" t="s">
        <v>210</v>
      </c>
      <c r="C11" s="60">
        <v>0</v>
      </c>
      <c r="D11" s="60"/>
      <c r="E11" s="60"/>
      <c r="F11" s="60"/>
      <c r="G11" s="60"/>
      <c r="H11" s="60"/>
      <c r="I11" s="60"/>
      <c r="J11" s="60">
        <v>0</v>
      </c>
    </row>
    <row r="12" spans="1:11" s="13" customFormat="1" ht="18.75">
      <c r="A12" s="419" t="s">
        <v>211</v>
      </c>
      <c r="B12" s="420"/>
      <c r="C12" s="60">
        <v>0</v>
      </c>
      <c r="D12" s="60"/>
      <c r="E12" s="60"/>
      <c r="F12" s="60"/>
      <c r="G12" s="60"/>
      <c r="H12" s="60"/>
      <c r="I12" s="60"/>
      <c r="J12" s="60">
        <v>0</v>
      </c>
    </row>
    <row r="13" spans="1:11" s="13" customFormat="1" ht="18.75">
      <c r="A13" s="419" t="s">
        <v>212</v>
      </c>
      <c r="B13" s="420"/>
      <c r="C13" s="60">
        <v>0</v>
      </c>
      <c r="D13" s="60"/>
      <c r="E13" s="60"/>
      <c r="F13" s="60"/>
      <c r="G13" s="60"/>
      <c r="H13" s="60"/>
      <c r="I13" s="60"/>
      <c r="J13" s="60">
        <v>0</v>
      </c>
    </row>
    <row r="14" spans="1:11" s="13" customFormat="1" ht="18.75">
      <c r="A14" s="190" t="s">
        <v>194</v>
      </c>
      <c r="B14" s="169" t="s">
        <v>213</v>
      </c>
      <c r="C14" s="60">
        <v>0</v>
      </c>
      <c r="D14" s="60"/>
      <c r="E14" s="60"/>
      <c r="F14" s="60"/>
      <c r="G14" s="60"/>
      <c r="H14" s="60"/>
      <c r="I14" s="60"/>
      <c r="J14" s="60">
        <v>0</v>
      </c>
    </row>
    <row r="15" spans="1:11" s="13" customFormat="1" ht="18.75">
      <c r="A15" s="190" t="s">
        <v>196</v>
      </c>
      <c r="B15" s="169" t="s">
        <v>214</v>
      </c>
      <c r="C15" s="60">
        <v>0</v>
      </c>
      <c r="D15" s="60"/>
      <c r="E15" s="60"/>
      <c r="F15" s="60"/>
      <c r="G15" s="60"/>
      <c r="H15" s="60"/>
      <c r="I15" s="60"/>
      <c r="J15" s="60">
        <v>0</v>
      </c>
      <c r="K15" s="59"/>
    </row>
    <row r="16" spans="1:11" s="13" customFormat="1" ht="30">
      <c r="A16" s="190" t="s">
        <v>176</v>
      </c>
      <c r="B16" s="169" t="s">
        <v>215</v>
      </c>
      <c r="C16" s="60">
        <v>0</v>
      </c>
      <c r="D16" s="60"/>
      <c r="E16" s="60"/>
      <c r="F16" s="60"/>
      <c r="G16" s="60"/>
      <c r="H16" s="60"/>
      <c r="I16" s="60"/>
      <c r="J16" s="60">
        <v>0</v>
      </c>
    </row>
    <row r="17" spans="1:10" s="13" customFormat="1" ht="18.75">
      <c r="A17" s="170" t="s">
        <v>216</v>
      </c>
      <c r="B17" s="169" t="s">
        <v>217</v>
      </c>
      <c r="C17" s="60">
        <v>0</v>
      </c>
      <c r="D17" s="60"/>
      <c r="E17" s="60"/>
      <c r="F17" s="60"/>
      <c r="G17" s="60"/>
      <c r="H17" s="60"/>
      <c r="I17" s="60"/>
      <c r="J17" s="60">
        <v>0</v>
      </c>
    </row>
    <row r="18" spans="1:10" s="13" customFormat="1" ht="18.75">
      <c r="A18" s="170" t="s">
        <v>218</v>
      </c>
      <c r="B18" s="169" t="s">
        <v>219</v>
      </c>
      <c r="C18" s="60">
        <v>0</v>
      </c>
      <c r="D18" s="60"/>
      <c r="E18" s="60"/>
      <c r="F18" s="60"/>
      <c r="G18" s="60"/>
      <c r="H18" s="60"/>
      <c r="I18" s="60"/>
      <c r="J18" s="60">
        <v>0</v>
      </c>
    </row>
    <row r="19" spans="1:10" s="13" customFormat="1" ht="30.75">
      <c r="A19" s="170" t="s">
        <v>179</v>
      </c>
      <c r="B19" s="169" t="s">
        <v>220</v>
      </c>
      <c r="C19" s="60">
        <v>0</v>
      </c>
      <c r="D19" s="60"/>
      <c r="E19" s="60"/>
      <c r="F19" s="60"/>
      <c r="G19" s="60"/>
      <c r="H19" s="60"/>
      <c r="I19" s="60"/>
      <c r="J19" s="60">
        <v>0</v>
      </c>
    </row>
    <row r="20" spans="1:10" s="13" customFormat="1" ht="28.5">
      <c r="A20" s="166" t="s">
        <v>3</v>
      </c>
      <c r="B20" s="165" t="s">
        <v>183</v>
      </c>
      <c r="C20" s="60">
        <v>0</v>
      </c>
      <c r="D20" s="60"/>
      <c r="E20" s="60"/>
      <c r="F20" s="60"/>
      <c r="G20" s="60"/>
      <c r="H20" s="60"/>
      <c r="I20" s="60"/>
      <c r="J20" s="60">
        <v>0</v>
      </c>
    </row>
    <row r="21" spans="1:10" s="13" customFormat="1" ht="30">
      <c r="A21" s="171" t="s">
        <v>4</v>
      </c>
      <c r="B21" s="165" t="s">
        <v>184</v>
      </c>
      <c r="C21" s="60">
        <v>0</v>
      </c>
      <c r="D21" s="60"/>
      <c r="E21" s="60"/>
      <c r="F21" s="60"/>
      <c r="G21" s="60"/>
      <c r="H21" s="60"/>
      <c r="I21" s="60"/>
      <c r="J21" s="60">
        <v>0</v>
      </c>
    </row>
    <row r="22" spans="1:10" s="13" customFormat="1" ht="30">
      <c r="A22" s="167" t="s">
        <v>284</v>
      </c>
      <c r="B22" s="165" t="s">
        <v>185</v>
      </c>
      <c r="C22" s="60">
        <v>0</v>
      </c>
      <c r="D22" s="60"/>
      <c r="E22" s="60"/>
      <c r="F22" s="60"/>
      <c r="G22" s="60"/>
      <c r="H22" s="60"/>
      <c r="I22" s="60"/>
      <c r="J22" s="60">
        <v>0</v>
      </c>
    </row>
    <row r="23" spans="1:10" s="13" customFormat="1" ht="30">
      <c r="A23" s="167" t="s">
        <v>6</v>
      </c>
      <c r="B23" s="165" t="s">
        <v>186</v>
      </c>
      <c r="C23" s="60">
        <v>0</v>
      </c>
      <c r="D23" s="60"/>
      <c r="E23" s="60"/>
      <c r="F23" s="60"/>
      <c r="G23" s="60"/>
      <c r="H23" s="60"/>
      <c r="I23" s="60"/>
      <c r="J23" s="60">
        <v>0</v>
      </c>
    </row>
    <row r="24" spans="1:10" s="13" customFormat="1" ht="30">
      <c r="A24" s="167" t="s">
        <v>13</v>
      </c>
      <c r="B24" s="165" t="s">
        <v>187</v>
      </c>
      <c r="C24" s="60">
        <v>0</v>
      </c>
      <c r="D24" s="60"/>
      <c r="E24" s="60"/>
      <c r="F24" s="60"/>
      <c r="G24" s="60"/>
      <c r="H24" s="60"/>
      <c r="I24" s="60"/>
      <c r="J24" s="60">
        <v>0</v>
      </c>
    </row>
    <row r="25" spans="1:10" s="13" customFormat="1" ht="28.5">
      <c r="A25" s="166" t="s">
        <v>7</v>
      </c>
      <c r="B25" s="165" t="s">
        <v>188</v>
      </c>
      <c r="C25" s="60">
        <v>0</v>
      </c>
      <c r="D25" s="60"/>
      <c r="E25" s="60"/>
      <c r="F25" s="60"/>
      <c r="G25" s="60"/>
      <c r="H25" s="60"/>
      <c r="I25" s="60"/>
      <c r="J25" s="60">
        <v>0</v>
      </c>
    </row>
    <row r="26" spans="1:10" ht="30">
      <c r="A26" s="167" t="s">
        <v>5</v>
      </c>
      <c r="B26" s="165" t="s">
        <v>189</v>
      </c>
      <c r="C26" s="60">
        <v>0</v>
      </c>
      <c r="D26" s="60"/>
      <c r="E26" s="60"/>
      <c r="F26" s="60"/>
      <c r="G26" s="60"/>
      <c r="H26" s="60"/>
      <c r="I26" s="60"/>
      <c r="J26" s="60">
        <v>0</v>
      </c>
    </row>
    <row r="27" spans="1:10" ht="30">
      <c r="A27" s="167" t="s">
        <v>14</v>
      </c>
      <c r="B27" s="165" t="s">
        <v>190</v>
      </c>
      <c r="C27" s="60">
        <v>0</v>
      </c>
      <c r="D27" s="60"/>
      <c r="E27" s="60"/>
      <c r="F27" s="60"/>
      <c r="G27" s="60"/>
      <c r="H27" s="60"/>
      <c r="I27" s="60"/>
      <c r="J27" s="60">
        <v>0</v>
      </c>
    </row>
    <row r="28" spans="1:10" ht="45">
      <c r="A28" s="167" t="s">
        <v>8</v>
      </c>
      <c r="B28" s="165" t="s">
        <v>191</v>
      </c>
      <c r="C28" s="60">
        <v>0</v>
      </c>
      <c r="D28" s="60"/>
      <c r="E28" s="60"/>
      <c r="F28" s="60"/>
      <c r="G28" s="60"/>
      <c r="H28" s="60"/>
      <c r="I28" s="60"/>
      <c r="J28" s="60">
        <v>0</v>
      </c>
    </row>
    <row r="29" spans="1:10" ht="45">
      <c r="A29" s="167" t="s">
        <v>15</v>
      </c>
      <c r="B29" s="165" t="s">
        <v>192</v>
      </c>
      <c r="C29" s="60">
        <v>0</v>
      </c>
      <c r="D29" s="60"/>
      <c r="E29" s="60"/>
      <c r="F29" s="60"/>
      <c r="G29" s="60"/>
      <c r="H29" s="60"/>
      <c r="I29" s="60"/>
      <c r="J29" s="60">
        <v>0</v>
      </c>
    </row>
    <row r="30" spans="1:10">
      <c r="B30" s="5"/>
      <c r="C30" s="6"/>
    </row>
    <row r="31" spans="1:10">
      <c r="B31" s="3"/>
      <c r="C31" s="4"/>
    </row>
    <row r="32" spans="1:10">
      <c r="B32" s="3"/>
      <c r="C32" s="4"/>
    </row>
    <row r="33" spans="2:3">
      <c r="B33" s="3"/>
      <c r="C33" s="4"/>
    </row>
    <row r="34" spans="2:3">
      <c r="B34" s="3"/>
      <c r="C34" s="4"/>
    </row>
    <row r="35" spans="2:3">
      <c r="B35" s="7"/>
      <c r="C35" s="8"/>
    </row>
    <row r="36" spans="2:3">
      <c r="B36" s="7"/>
      <c r="C36" s="8"/>
    </row>
    <row r="37" spans="2:3">
      <c r="B37" s="7"/>
      <c r="C37" s="8"/>
    </row>
  </sheetData>
  <mergeCells count="6">
    <mergeCell ref="A12:B12"/>
    <mergeCell ref="A13:B13"/>
    <mergeCell ref="C1:J1"/>
    <mergeCell ref="A3:J3"/>
    <mergeCell ref="A10:B10"/>
    <mergeCell ref="A7:J7"/>
  </mergeCells>
  <phoneticPr fontId="4" type="noConversion"/>
  <pageMargins left="1.05" right="0.46" top="0.37" bottom="0.45" header="0.4" footer="0.5"/>
  <pageSetup paperSize="9" scale="5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view="pageBreakPreview" topLeftCell="A7" zoomScaleSheetLayoutView="100" workbookViewId="0">
      <selection activeCell="F16" sqref="F16"/>
    </sheetView>
  </sheetViews>
  <sheetFormatPr defaultColWidth="9.140625" defaultRowHeight="12.75"/>
  <cols>
    <col min="1" max="1" width="18.28515625" style="129" customWidth="1"/>
    <col min="2" max="2" width="25.85546875" style="14" customWidth="1"/>
    <col min="3" max="3" width="23.140625" style="15" customWidth="1"/>
    <col min="4" max="4" width="38.85546875" style="15" customWidth="1"/>
    <col min="5" max="16384" width="9.140625" style="14"/>
  </cols>
  <sheetData>
    <row r="1" spans="1:4" ht="101.25" customHeight="1">
      <c r="D1" s="389" t="s">
        <v>397</v>
      </c>
    </row>
    <row r="3" spans="1:4" s="122" customFormat="1" ht="48" customHeight="1">
      <c r="A3" s="428" t="s">
        <v>391</v>
      </c>
      <c r="B3" s="429"/>
      <c r="C3" s="429"/>
      <c r="D3" s="429"/>
    </row>
    <row r="4" spans="1:4" ht="37.5" customHeight="1">
      <c r="A4" s="317" t="s">
        <v>162</v>
      </c>
      <c r="B4" s="317" t="s">
        <v>161</v>
      </c>
      <c r="C4" s="430" t="s">
        <v>163</v>
      </c>
      <c r="D4" s="431"/>
    </row>
    <row r="5" spans="1:4" ht="1.5" customHeight="1">
      <c r="A5" s="432"/>
      <c r="B5" s="432"/>
      <c r="C5" s="432"/>
      <c r="D5" s="432"/>
    </row>
    <row r="6" spans="1:4" ht="40.5" customHeight="1">
      <c r="A6" s="318">
        <v>801</v>
      </c>
      <c r="B6" s="318"/>
      <c r="C6" s="438" t="s">
        <v>385</v>
      </c>
      <c r="D6" s="439"/>
    </row>
    <row r="7" spans="1:4" ht="33.75" customHeight="1">
      <c r="A7" s="404">
        <v>801</v>
      </c>
      <c r="B7" s="405" t="s">
        <v>207</v>
      </c>
      <c r="C7" s="438" t="s">
        <v>85</v>
      </c>
      <c r="D7" s="439"/>
    </row>
    <row r="8" spans="1:4" ht="24.75" customHeight="1">
      <c r="A8" s="177">
        <v>801</v>
      </c>
      <c r="B8" s="176" t="s">
        <v>193</v>
      </c>
      <c r="C8" s="434" t="s">
        <v>182</v>
      </c>
      <c r="D8" s="435"/>
    </row>
    <row r="9" spans="1:4" ht="24.75" customHeight="1">
      <c r="A9" s="177">
        <v>801</v>
      </c>
      <c r="B9" s="176" t="s">
        <v>195</v>
      </c>
      <c r="C9" s="434" t="s">
        <v>194</v>
      </c>
      <c r="D9" s="435"/>
    </row>
    <row r="10" spans="1:4" ht="24.75" customHeight="1">
      <c r="A10" s="177">
        <v>801</v>
      </c>
      <c r="B10" s="319" t="s">
        <v>197</v>
      </c>
      <c r="C10" s="434" t="s">
        <v>196</v>
      </c>
      <c r="D10" s="435"/>
    </row>
    <row r="11" spans="1:4" ht="30" customHeight="1">
      <c r="A11" s="177">
        <v>801</v>
      </c>
      <c r="B11" s="176" t="s">
        <v>177</v>
      </c>
      <c r="C11" s="433" t="s">
        <v>176</v>
      </c>
      <c r="D11" s="433"/>
    </row>
    <row r="12" spans="1:4" ht="40.5" hidden="1" customHeight="1">
      <c r="A12" s="84"/>
      <c r="B12" s="82"/>
      <c r="C12" s="433"/>
      <c r="D12" s="433"/>
    </row>
    <row r="13" spans="1:4" ht="26.25" hidden="1" customHeight="1">
      <c r="A13" s="84"/>
      <c r="B13" s="320"/>
      <c r="C13" s="434"/>
      <c r="D13" s="435"/>
    </row>
    <row r="14" spans="1:4" ht="26.25" customHeight="1">
      <c r="A14" s="177">
        <v>801</v>
      </c>
      <c r="B14" s="406" t="s">
        <v>199</v>
      </c>
      <c r="C14" s="434" t="s">
        <v>198</v>
      </c>
      <c r="D14" s="435"/>
    </row>
    <row r="15" spans="1:4" ht="26.25" customHeight="1">
      <c r="A15" s="177">
        <v>801</v>
      </c>
      <c r="B15" s="406" t="s">
        <v>201</v>
      </c>
      <c r="C15" s="434" t="s">
        <v>200</v>
      </c>
      <c r="D15" s="435"/>
    </row>
    <row r="16" spans="1:4" ht="30" customHeight="1">
      <c r="A16" s="177">
        <v>801</v>
      </c>
      <c r="B16" s="406" t="s">
        <v>203</v>
      </c>
      <c r="C16" s="434" t="s">
        <v>202</v>
      </c>
      <c r="D16" s="435"/>
    </row>
    <row r="17" spans="1:4" s="121" customFormat="1" ht="30" customHeight="1">
      <c r="A17" s="177">
        <v>801</v>
      </c>
      <c r="B17" s="407" t="s">
        <v>178</v>
      </c>
      <c r="C17" s="433" t="s">
        <v>179</v>
      </c>
      <c r="D17" s="433"/>
    </row>
    <row r="18" spans="1:4" ht="21" customHeight="1">
      <c r="A18" s="321"/>
      <c r="B18" s="322"/>
      <c r="C18" s="436"/>
      <c r="D18" s="436"/>
    </row>
    <row r="19" spans="1:4" s="123" customFormat="1" ht="43.5" customHeight="1">
      <c r="A19" s="135"/>
      <c r="B19" s="136"/>
      <c r="C19" s="437"/>
      <c r="D19" s="437"/>
    </row>
    <row r="20" spans="1:4" s="123" customFormat="1" ht="62.25" customHeight="1">
      <c r="A20" s="135"/>
      <c r="B20" s="137"/>
      <c r="C20" s="437"/>
      <c r="D20" s="437"/>
    </row>
    <row r="21" spans="1:4" s="123" customFormat="1" ht="30" customHeight="1">
      <c r="A21" s="135"/>
      <c r="B21" s="137"/>
      <c r="C21" s="437"/>
      <c r="D21" s="437"/>
    </row>
    <row r="22" spans="1:4" s="123" customFormat="1" ht="19.5" customHeight="1">
      <c r="A22" s="135"/>
      <c r="B22" s="137"/>
      <c r="C22" s="427"/>
      <c r="D22" s="427"/>
    </row>
    <row r="23" spans="1:4" s="123" customFormat="1" ht="24.75" customHeight="1">
      <c r="A23" s="135"/>
      <c r="B23" s="137"/>
      <c r="C23" s="427"/>
      <c r="D23" s="427"/>
    </row>
    <row r="24" spans="1:4" s="123" customFormat="1" ht="73.5" customHeight="1">
      <c r="A24" s="135"/>
      <c r="B24" s="137"/>
      <c r="C24" s="427"/>
      <c r="D24" s="427"/>
    </row>
    <row r="25" spans="1:4" s="123" customFormat="1" ht="66" customHeight="1">
      <c r="A25" s="135"/>
      <c r="B25" s="137"/>
      <c r="C25" s="427"/>
      <c r="D25" s="427"/>
    </row>
    <row r="26" spans="1:4" s="123" customFormat="1" ht="64.5" customHeight="1">
      <c r="A26" s="135"/>
      <c r="B26" s="137"/>
      <c r="C26" s="427"/>
      <c r="D26" s="427"/>
    </row>
    <row r="27" spans="1:4" s="123" customFormat="1" ht="78" customHeight="1">
      <c r="A27" s="135"/>
      <c r="B27" s="137"/>
      <c r="C27" s="427"/>
      <c r="D27" s="427"/>
    </row>
    <row r="28" spans="1:4" s="123" customFormat="1" ht="42" customHeight="1">
      <c r="A28" s="135"/>
      <c r="B28" s="138"/>
      <c r="C28" s="427"/>
      <c r="D28" s="440"/>
    </row>
    <row r="29" spans="1:4" s="123" customFormat="1" ht="54" customHeight="1">
      <c r="A29" s="135"/>
      <c r="B29" s="138"/>
      <c r="C29" s="427"/>
      <c r="D29" s="440"/>
    </row>
    <row r="30" spans="1:4" s="123" customFormat="1" ht="41.25" customHeight="1">
      <c r="A30" s="135"/>
      <c r="B30" s="138"/>
      <c r="C30" s="427"/>
      <c r="D30" s="441"/>
    </row>
    <row r="31" spans="1:4" s="123" customFormat="1" ht="30.75" customHeight="1">
      <c r="A31" s="135"/>
      <c r="B31" s="137"/>
      <c r="C31" s="427"/>
      <c r="D31" s="427"/>
    </row>
    <row r="32" spans="1:4" s="123" customFormat="1" ht="33" customHeight="1">
      <c r="A32" s="135"/>
      <c r="B32" s="137"/>
      <c r="C32" s="427"/>
      <c r="D32" s="427"/>
    </row>
    <row r="33" spans="1:4" s="123" customFormat="1" ht="30.75" customHeight="1">
      <c r="A33" s="135"/>
      <c r="B33" s="137"/>
      <c r="C33" s="427"/>
      <c r="D33" s="427"/>
    </row>
    <row r="34" spans="1:4" s="123" customFormat="1" ht="30" customHeight="1">
      <c r="A34" s="135"/>
      <c r="B34" s="137"/>
      <c r="C34" s="427"/>
      <c r="D34" s="427"/>
    </row>
    <row r="35" spans="1:4" s="123" customFormat="1" ht="25.5" customHeight="1">
      <c r="A35" s="135"/>
      <c r="B35" s="137"/>
      <c r="C35" s="427"/>
      <c r="D35" s="427"/>
    </row>
    <row r="36" spans="1:4" s="123" customFormat="1" ht="15">
      <c r="A36" s="135"/>
      <c r="B36" s="139"/>
      <c r="C36" s="427"/>
      <c r="D36" s="427"/>
    </row>
    <row r="37" spans="1:4" s="123" customFormat="1" ht="41.25" customHeight="1">
      <c r="A37" s="135"/>
      <c r="B37" s="139"/>
      <c r="C37" s="427"/>
      <c r="D37" s="427"/>
    </row>
    <row r="38" spans="1:4" s="123" customFormat="1" ht="24.75" customHeight="1">
      <c r="A38" s="135"/>
      <c r="B38" s="139"/>
      <c r="C38" s="427"/>
      <c r="D38" s="443"/>
    </row>
    <row r="39" spans="1:4" s="123" customFormat="1" ht="39" customHeight="1">
      <c r="A39" s="135"/>
      <c r="B39" s="139"/>
      <c r="C39" s="427"/>
      <c r="D39" s="443"/>
    </row>
    <row r="40" spans="1:4" ht="39.75" hidden="1" customHeight="1">
      <c r="A40" s="133">
        <v>801</v>
      </c>
      <c r="B40" s="134" t="s">
        <v>127</v>
      </c>
      <c r="C40" s="444" t="s">
        <v>126</v>
      </c>
      <c r="D40" s="445"/>
    </row>
    <row r="41" spans="1:4" ht="44.25" hidden="1" customHeight="1">
      <c r="A41" s="130">
        <v>801</v>
      </c>
      <c r="B41" s="120" t="s">
        <v>125</v>
      </c>
      <c r="C41" s="446" t="s">
        <v>124</v>
      </c>
      <c r="D41" s="447"/>
    </row>
    <row r="42" spans="1:4" ht="14.25" hidden="1" customHeight="1">
      <c r="A42" s="448" t="s">
        <v>123</v>
      </c>
      <c r="B42" s="449"/>
      <c r="C42" s="449"/>
      <c r="D42" s="450"/>
    </row>
    <row r="43" spans="1:4" ht="68.25" hidden="1" customHeight="1">
      <c r="A43" s="130"/>
      <c r="B43" s="119" t="s">
        <v>122</v>
      </c>
      <c r="C43" s="451" t="s">
        <v>121</v>
      </c>
      <c r="D43" s="451"/>
    </row>
    <row r="44" spans="1:4" ht="42.75" hidden="1" customHeight="1">
      <c r="A44" s="130"/>
      <c r="B44" s="118" t="s">
        <v>120</v>
      </c>
      <c r="C44" s="452" t="s">
        <v>119</v>
      </c>
      <c r="D44" s="453"/>
    </row>
    <row r="46" spans="1:4" ht="28.5" customHeight="1">
      <c r="C46" s="14"/>
      <c r="D46" s="14"/>
    </row>
    <row r="47" spans="1:4" ht="24.75" customHeight="1">
      <c r="C47" s="14"/>
      <c r="D47" s="14"/>
    </row>
    <row r="50" spans="2:5">
      <c r="B50" s="454"/>
      <c r="C50" s="455"/>
      <c r="D50" s="455"/>
      <c r="E50" s="455"/>
    </row>
    <row r="51" spans="2:5">
      <c r="B51" s="442"/>
      <c r="C51" s="442"/>
      <c r="D51" s="442"/>
      <c r="E51" s="442"/>
    </row>
    <row r="52" spans="2:5">
      <c r="C52" s="14"/>
      <c r="E52" s="15"/>
    </row>
  </sheetData>
  <mergeCells count="44">
    <mergeCell ref="C6:D6"/>
    <mergeCell ref="C34:D34"/>
    <mergeCell ref="B51:E51"/>
    <mergeCell ref="C35:D35"/>
    <mergeCell ref="C36:D36"/>
    <mergeCell ref="C37:D37"/>
    <mergeCell ref="C38:D38"/>
    <mergeCell ref="C39:D39"/>
    <mergeCell ref="C40:D40"/>
    <mergeCell ref="C41:D41"/>
    <mergeCell ref="A42:D42"/>
    <mergeCell ref="C43:D43"/>
    <mergeCell ref="C44:D44"/>
    <mergeCell ref="B50:E50"/>
    <mergeCell ref="C10:D10"/>
    <mergeCell ref="C32:D32"/>
    <mergeCell ref="C28:D28"/>
    <mergeCell ref="C29:D29"/>
    <mergeCell ref="C30:D30"/>
    <mergeCell ref="C31:D31"/>
    <mergeCell ref="C14:D14"/>
    <mergeCell ref="C15:D15"/>
    <mergeCell ref="C16:D16"/>
    <mergeCell ref="C23:D23"/>
    <mergeCell ref="C24:D24"/>
    <mergeCell ref="C25:D25"/>
    <mergeCell ref="C26:D26"/>
    <mergeCell ref="C27:D27"/>
    <mergeCell ref="C33:D33"/>
    <mergeCell ref="C22:D22"/>
    <mergeCell ref="A3:D3"/>
    <mergeCell ref="C4:D4"/>
    <mergeCell ref="A5:D5"/>
    <mergeCell ref="C11:D11"/>
    <mergeCell ref="C12:D12"/>
    <mergeCell ref="C13:D13"/>
    <mergeCell ref="C17:D17"/>
    <mergeCell ref="C18:D18"/>
    <mergeCell ref="C19:D19"/>
    <mergeCell ref="C20:D20"/>
    <mergeCell ref="C21:D21"/>
    <mergeCell ref="C7:D7"/>
    <mergeCell ref="C8:D8"/>
    <mergeCell ref="C9:D9"/>
  </mergeCells>
  <pageMargins left="0.75" right="0.38" top="0.71" bottom="0.53" header="0.5" footer="0.5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3"/>
  <sheetViews>
    <sheetView view="pageBreakPreview" topLeftCell="A25" zoomScaleSheetLayoutView="100" workbookViewId="0">
      <selection activeCell="C27" sqref="C27:D27"/>
    </sheetView>
  </sheetViews>
  <sheetFormatPr defaultColWidth="9.140625" defaultRowHeight="12.75"/>
  <cols>
    <col min="1" max="1" width="18.28515625" style="129" customWidth="1"/>
    <col min="2" max="2" width="25.85546875" style="14" customWidth="1"/>
    <col min="3" max="3" width="23.140625" style="15" customWidth="1"/>
    <col min="4" max="4" width="43.28515625" style="15" customWidth="1"/>
    <col min="5" max="16384" width="9.140625" style="14"/>
  </cols>
  <sheetData>
    <row r="1" spans="1:4" ht="102.75" customHeight="1">
      <c r="A1" s="22"/>
      <c r="B1" s="22"/>
      <c r="C1" s="316"/>
      <c r="D1" s="388" t="s">
        <v>392</v>
      </c>
    </row>
    <row r="2" spans="1:4" s="122" customFormat="1" ht="33.75" customHeight="1">
      <c r="A2" s="428" t="s">
        <v>153</v>
      </c>
      <c r="B2" s="429"/>
      <c r="C2" s="429"/>
      <c r="D2" s="429"/>
    </row>
    <row r="3" spans="1:4" ht="35.25" customHeight="1">
      <c r="A3" s="312" t="s">
        <v>18</v>
      </c>
      <c r="B3" s="312" t="s">
        <v>16</v>
      </c>
      <c r="C3" s="472" t="s">
        <v>19</v>
      </c>
      <c r="D3" s="473"/>
    </row>
    <row r="4" spans="1:4" ht="22.5" customHeight="1">
      <c r="A4" s="432" t="s">
        <v>385</v>
      </c>
      <c r="B4" s="432"/>
      <c r="C4" s="432"/>
      <c r="D4" s="432"/>
    </row>
    <row r="5" spans="1:4" ht="69" customHeight="1">
      <c r="A5" s="177">
        <v>801</v>
      </c>
      <c r="B5" s="177" t="s">
        <v>152</v>
      </c>
      <c r="C5" s="474" t="s">
        <v>151</v>
      </c>
      <c r="D5" s="474"/>
    </row>
    <row r="6" spans="1:4" ht="40.5" hidden="1" customHeight="1">
      <c r="A6" s="177">
        <v>801</v>
      </c>
      <c r="B6" s="177" t="s">
        <v>150</v>
      </c>
      <c r="C6" s="474" t="s">
        <v>149</v>
      </c>
      <c r="D6" s="474"/>
    </row>
    <row r="7" spans="1:4" ht="26.25" hidden="1" customHeight="1">
      <c r="A7" s="177">
        <v>801</v>
      </c>
      <c r="B7" s="315" t="s">
        <v>148</v>
      </c>
      <c r="C7" s="475" t="s">
        <v>147</v>
      </c>
      <c r="D7" s="476"/>
    </row>
    <row r="8" spans="1:4" s="121" customFormat="1" ht="85.5" customHeight="1">
      <c r="A8" s="177">
        <v>801</v>
      </c>
      <c r="B8" s="408" t="s">
        <v>146</v>
      </c>
      <c r="C8" s="474" t="s">
        <v>285</v>
      </c>
      <c r="D8" s="474"/>
    </row>
    <row r="9" spans="1:4" ht="63.6" customHeight="1">
      <c r="A9" s="177">
        <v>801</v>
      </c>
      <c r="B9" s="315" t="s">
        <v>145</v>
      </c>
      <c r="C9" s="475" t="s">
        <v>286</v>
      </c>
      <c r="D9" s="476"/>
    </row>
    <row r="10" spans="1:4" ht="86.25" customHeight="1">
      <c r="A10" s="177">
        <v>801</v>
      </c>
      <c r="B10" s="44" t="s">
        <v>144</v>
      </c>
      <c r="C10" s="474" t="s">
        <v>143</v>
      </c>
      <c r="D10" s="474"/>
    </row>
    <row r="11" spans="1:4" ht="36" customHeight="1">
      <c r="A11" s="177">
        <v>801</v>
      </c>
      <c r="B11" s="44" t="s">
        <v>142</v>
      </c>
      <c r="C11" s="475" t="s">
        <v>287</v>
      </c>
      <c r="D11" s="476"/>
    </row>
    <row r="12" spans="1:4" ht="32.25" customHeight="1">
      <c r="A12" s="177">
        <v>801</v>
      </c>
      <c r="B12" s="44" t="s">
        <v>141</v>
      </c>
      <c r="C12" s="458" t="s">
        <v>288</v>
      </c>
      <c r="D12" s="458"/>
    </row>
    <row r="13" spans="1:4" ht="36.75" customHeight="1">
      <c r="A13" s="177">
        <v>801</v>
      </c>
      <c r="B13" s="44" t="s">
        <v>140</v>
      </c>
      <c r="C13" s="458" t="s">
        <v>289</v>
      </c>
      <c r="D13" s="458"/>
    </row>
    <row r="14" spans="1:4" ht="84.75" customHeight="1">
      <c r="A14" s="177">
        <v>801</v>
      </c>
      <c r="B14" s="44" t="s">
        <v>139</v>
      </c>
      <c r="C14" s="458" t="s">
        <v>290</v>
      </c>
      <c r="D14" s="458"/>
    </row>
    <row r="15" spans="1:4" ht="66" customHeight="1">
      <c r="A15" s="177">
        <v>801</v>
      </c>
      <c r="B15" s="44" t="s">
        <v>138</v>
      </c>
      <c r="C15" s="458" t="s">
        <v>291</v>
      </c>
      <c r="D15" s="458"/>
    </row>
    <row r="16" spans="1:4" ht="64.5" customHeight="1">
      <c r="A16" s="177">
        <v>801</v>
      </c>
      <c r="B16" s="44" t="s">
        <v>137</v>
      </c>
      <c r="C16" s="458" t="s">
        <v>292</v>
      </c>
      <c r="D16" s="458"/>
    </row>
    <row r="17" spans="1:4" ht="78" customHeight="1">
      <c r="A17" s="177">
        <v>801</v>
      </c>
      <c r="B17" s="44" t="s">
        <v>136</v>
      </c>
      <c r="C17" s="458" t="s">
        <v>293</v>
      </c>
      <c r="D17" s="458"/>
    </row>
    <row r="18" spans="1:4" ht="54" customHeight="1">
      <c r="A18" s="177">
        <v>801</v>
      </c>
      <c r="B18" s="44" t="s">
        <v>135</v>
      </c>
      <c r="C18" s="459" t="s">
        <v>294</v>
      </c>
      <c r="D18" s="460"/>
    </row>
    <row r="19" spans="1:4" ht="67.5" customHeight="1">
      <c r="A19" s="177">
        <v>801</v>
      </c>
      <c r="B19" s="44" t="s">
        <v>134</v>
      </c>
      <c r="C19" s="459" t="s">
        <v>295</v>
      </c>
      <c r="D19" s="460"/>
    </row>
    <row r="20" spans="1:4" ht="53.25" customHeight="1">
      <c r="A20" s="177">
        <v>801</v>
      </c>
      <c r="B20" s="44" t="s">
        <v>133</v>
      </c>
      <c r="C20" s="459" t="s">
        <v>296</v>
      </c>
      <c r="D20" s="460"/>
    </row>
    <row r="21" spans="1:4" ht="30.75" customHeight="1">
      <c r="A21" s="177">
        <v>801</v>
      </c>
      <c r="B21" s="44" t="s">
        <v>132</v>
      </c>
      <c r="C21" s="458" t="s">
        <v>297</v>
      </c>
      <c r="D21" s="458"/>
    </row>
    <row r="22" spans="1:4" ht="33" customHeight="1">
      <c r="A22" s="177">
        <v>801</v>
      </c>
      <c r="B22" s="44" t="s">
        <v>131</v>
      </c>
      <c r="C22" s="458" t="s">
        <v>298</v>
      </c>
      <c r="D22" s="458"/>
    </row>
    <row r="23" spans="1:4" ht="30.75" customHeight="1">
      <c r="A23" s="177">
        <v>801</v>
      </c>
      <c r="B23" s="44" t="s">
        <v>130</v>
      </c>
      <c r="C23" s="458" t="s">
        <v>299</v>
      </c>
      <c r="D23" s="458"/>
    </row>
    <row r="24" spans="1:4" ht="21.6" customHeight="1">
      <c r="A24" s="177">
        <v>801</v>
      </c>
      <c r="B24" s="44" t="s">
        <v>129</v>
      </c>
      <c r="C24" s="458" t="s">
        <v>300</v>
      </c>
      <c r="D24" s="458"/>
    </row>
    <row r="25" spans="1:4" ht="32.25" customHeight="1">
      <c r="A25" s="84">
        <v>801</v>
      </c>
      <c r="B25" s="313" t="s">
        <v>128</v>
      </c>
      <c r="C25" s="459" t="s">
        <v>38</v>
      </c>
      <c r="D25" s="461"/>
    </row>
    <row r="26" spans="1:4" ht="35.25" customHeight="1">
      <c r="A26" s="177">
        <v>801</v>
      </c>
      <c r="B26" s="314" t="s">
        <v>479</v>
      </c>
      <c r="C26" s="459" t="s">
        <v>480</v>
      </c>
      <c r="D26" s="461"/>
    </row>
    <row r="27" spans="1:4" ht="67.150000000000006" customHeight="1">
      <c r="A27" s="177">
        <v>801</v>
      </c>
      <c r="B27" s="314" t="s">
        <v>481</v>
      </c>
      <c r="C27" s="459" t="s">
        <v>482</v>
      </c>
      <c r="D27" s="461"/>
    </row>
    <row r="28" spans="1:4" ht="37.5" customHeight="1">
      <c r="A28" s="177">
        <v>801</v>
      </c>
      <c r="B28" s="314" t="s">
        <v>483</v>
      </c>
      <c r="C28" s="459" t="s">
        <v>484</v>
      </c>
      <c r="D28" s="460"/>
    </row>
    <row r="29" spans="1:4" ht="90.75" customHeight="1">
      <c r="A29" s="177">
        <v>801</v>
      </c>
      <c r="B29" s="315" t="s">
        <v>398</v>
      </c>
      <c r="C29" s="456" t="s">
        <v>400</v>
      </c>
      <c r="D29" s="457"/>
    </row>
    <row r="30" spans="1:4" ht="78.75" customHeight="1">
      <c r="A30" s="177">
        <v>801</v>
      </c>
      <c r="B30" s="315" t="s">
        <v>399</v>
      </c>
      <c r="C30" s="456" t="s">
        <v>401</v>
      </c>
      <c r="D30" s="457"/>
    </row>
    <row r="31" spans="1:4" ht="46.9" customHeight="1">
      <c r="A31" s="177">
        <v>801</v>
      </c>
      <c r="B31" s="314" t="s">
        <v>209</v>
      </c>
      <c r="C31" s="462" t="s">
        <v>485</v>
      </c>
      <c r="D31" s="463"/>
    </row>
    <row r="32" spans="1:4" ht="39.75" hidden="1" customHeight="1">
      <c r="A32" s="177">
        <v>801</v>
      </c>
      <c r="B32" s="409" t="s">
        <v>127</v>
      </c>
      <c r="C32" s="462" t="s">
        <v>126</v>
      </c>
      <c r="D32" s="463"/>
    </row>
    <row r="33" spans="1:5" ht="44.25" hidden="1" customHeight="1">
      <c r="A33" s="177">
        <v>801</v>
      </c>
      <c r="B33" s="410" t="s">
        <v>125</v>
      </c>
      <c r="C33" s="462" t="s">
        <v>124</v>
      </c>
      <c r="D33" s="463"/>
    </row>
    <row r="34" spans="1:5" ht="14.25" hidden="1" customHeight="1">
      <c r="A34" s="466" t="s">
        <v>123</v>
      </c>
      <c r="B34" s="467"/>
      <c r="C34" s="467"/>
      <c r="D34" s="468"/>
    </row>
    <row r="35" spans="1:5" ht="68.25" hidden="1" customHeight="1">
      <c r="A35" s="177"/>
      <c r="B35" s="411" t="s">
        <v>122</v>
      </c>
      <c r="C35" s="469" t="s">
        <v>121</v>
      </c>
      <c r="D35" s="469"/>
    </row>
    <row r="36" spans="1:5" ht="42.75" hidden="1" customHeight="1">
      <c r="A36" s="177"/>
      <c r="B36" s="412" t="s">
        <v>120</v>
      </c>
      <c r="C36" s="464" t="s">
        <v>119</v>
      </c>
      <c r="D36" s="465"/>
    </row>
    <row r="37" spans="1:5" ht="34.5" customHeight="1">
      <c r="A37" s="177">
        <v>801</v>
      </c>
      <c r="B37" s="315" t="s">
        <v>208</v>
      </c>
      <c r="C37" s="470" t="s">
        <v>174</v>
      </c>
      <c r="D37" s="471"/>
    </row>
    <row r="38" spans="1:5" ht="30" customHeight="1">
      <c r="A38" s="177">
        <v>801</v>
      </c>
      <c r="B38" s="315" t="s">
        <v>405</v>
      </c>
      <c r="C38" s="470" t="s">
        <v>388</v>
      </c>
      <c r="D38" s="471"/>
    </row>
    <row r="41" spans="1:5">
      <c r="B41" s="454"/>
      <c r="C41" s="455"/>
      <c r="D41" s="455"/>
      <c r="E41" s="455"/>
    </row>
    <row r="42" spans="1:5">
      <c r="B42" s="442"/>
      <c r="C42" s="442"/>
      <c r="D42" s="442"/>
      <c r="E42" s="442"/>
    </row>
    <row r="43" spans="1:5">
      <c r="C43" s="14"/>
      <c r="E43" s="15"/>
    </row>
  </sheetData>
  <mergeCells count="39">
    <mergeCell ref="A2:D2"/>
    <mergeCell ref="A4:D4"/>
    <mergeCell ref="C13:D13"/>
    <mergeCell ref="C12:D12"/>
    <mergeCell ref="C3:D3"/>
    <mergeCell ref="C5:D5"/>
    <mergeCell ref="C6:D6"/>
    <mergeCell ref="C11:D11"/>
    <mergeCell ref="C9:D9"/>
    <mergeCell ref="C8:D8"/>
    <mergeCell ref="C7:D7"/>
    <mergeCell ref="C10:D10"/>
    <mergeCell ref="C31:D31"/>
    <mergeCell ref="B42:E42"/>
    <mergeCell ref="B41:E41"/>
    <mergeCell ref="C36:D36"/>
    <mergeCell ref="A34:D34"/>
    <mergeCell ref="C35:D35"/>
    <mergeCell ref="C32:D32"/>
    <mergeCell ref="C33:D33"/>
    <mergeCell ref="C37:D37"/>
    <mergeCell ref="C38:D38"/>
    <mergeCell ref="C14:D14"/>
    <mergeCell ref="C15:D15"/>
    <mergeCell ref="C16:D16"/>
    <mergeCell ref="C17:D17"/>
    <mergeCell ref="C24:D24"/>
    <mergeCell ref="C22:D22"/>
    <mergeCell ref="C18:D18"/>
    <mergeCell ref="C19:D19"/>
    <mergeCell ref="C29:D29"/>
    <mergeCell ref="C30:D30"/>
    <mergeCell ref="C23:D23"/>
    <mergeCell ref="C21:D21"/>
    <mergeCell ref="C20:D20"/>
    <mergeCell ref="C28:D28"/>
    <mergeCell ref="C25:D25"/>
    <mergeCell ref="C26:D26"/>
    <mergeCell ref="C27:D27"/>
  </mergeCells>
  <pageMargins left="0.75" right="0.38" top="0.71" bottom="0.53" header="0.5" footer="0.5"/>
  <pageSetup paperSize="9" scale="7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36"/>
  <sheetViews>
    <sheetView view="pageBreakPreview" zoomScaleSheetLayoutView="100" workbookViewId="0">
      <selection activeCell="E21" sqref="E21"/>
    </sheetView>
  </sheetViews>
  <sheetFormatPr defaultRowHeight="12.75"/>
  <cols>
    <col min="1" max="1" width="14" customWidth="1"/>
    <col min="2" max="2" width="31" style="23" customWidth="1"/>
    <col min="3" max="3" width="73.7109375" style="29" customWidth="1"/>
    <col min="4" max="4" width="15.7109375" style="29" customWidth="1"/>
    <col min="5" max="5" width="14.28515625" style="23" customWidth="1"/>
    <col min="257" max="257" width="17.42578125" customWidth="1"/>
    <col min="258" max="258" width="25" customWidth="1"/>
    <col min="259" max="259" width="48.28515625" customWidth="1"/>
    <col min="260" max="261" width="19.5703125" customWidth="1"/>
    <col min="513" max="513" width="17.42578125" customWidth="1"/>
    <col min="514" max="514" width="25" customWidth="1"/>
    <col min="515" max="515" width="48.28515625" customWidth="1"/>
    <col min="516" max="517" width="19.5703125" customWidth="1"/>
    <col min="769" max="769" width="17.42578125" customWidth="1"/>
    <col min="770" max="770" width="25" customWidth="1"/>
    <col min="771" max="771" width="48.28515625" customWidth="1"/>
    <col min="772" max="773" width="19.5703125" customWidth="1"/>
    <col min="1025" max="1025" width="17.42578125" customWidth="1"/>
    <col min="1026" max="1026" width="25" customWidth="1"/>
    <col min="1027" max="1027" width="48.28515625" customWidth="1"/>
    <col min="1028" max="1029" width="19.5703125" customWidth="1"/>
    <col min="1281" max="1281" width="17.42578125" customWidth="1"/>
    <col min="1282" max="1282" width="25" customWidth="1"/>
    <col min="1283" max="1283" width="48.28515625" customWidth="1"/>
    <col min="1284" max="1285" width="19.5703125" customWidth="1"/>
    <col min="1537" max="1537" width="17.42578125" customWidth="1"/>
    <col min="1538" max="1538" width="25" customWidth="1"/>
    <col min="1539" max="1539" width="48.28515625" customWidth="1"/>
    <col min="1540" max="1541" width="19.5703125" customWidth="1"/>
    <col min="1793" max="1793" width="17.42578125" customWidth="1"/>
    <col min="1794" max="1794" width="25" customWidth="1"/>
    <col min="1795" max="1795" width="48.28515625" customWidth="1"/>
    <col min="1796" max="1797" width="19.5703125" customWidth="1"/>
    <col min="2049" max="2049" width="17.42578125" customWidth="1"/>
    <col min="2050" max="2050" width="25" customWidth="1"/>
    <col min="2051" max="2051" width="48.28515625" customWidth="1"/>
    <col min="2052" max="2053" width="19.5703125" customWidth="1"/>
    <col min="2305" max="2305" width="17.42578125" customWidth="1"/>
    <col min="2306" max="2306" width="25" customWidth="1"/>
    <col min="2307" max="2307" width="48.28515625" customWidth="1"/>
    <col min="2308" max="2309" width="19.5703125" customWidth="1"/>
    <col min="2561" max="2561" width="17.42578125" customWidth="1"/>
    <col min="2562" max="2562" width="25" customWidth="1"/>
    <col min="2563" max="2563" width="48.28515625" customWidth="1"/>
    <col min="2564" max="2565" width="19.5703125" customWidth="1"/>
    <col min="2817" max="2817" width="17.42578125" customWidth="1"/>
    <col min="2818" max="2818" width="25" customWidth="1"/>
    <col min="2819" max="2819" width="48.28515625" customWidth="1"/>
    <col min="2820" max="2821" width="19.5703125" customWidth="1"/>
    <col min="3073" max="3073" width="17.42578125" customWidth="1"/>
    <col min="3074" max="3074" width="25" customWidth="1"/>
    <col min="3075" max="3075" width="48.28515625" customWidth="1"/>
    <col min="3076" max="3077" width="19.5703125" customWidth="1"/>
    <col min="3329" max="3329" width="17.42578125" customWidth="1"/>
    <col min="3330" max="3330" width="25" customWidth="1"/>
    <col min="3331" max="3331" width="48.28515625" customWidth="1"/>
    <col min="3332" max="3333" width="19.5703125" customWidth="1"/>
    <col min="3585" max="3585" width="17.42578125" customWidth="1"/>
    <col min="3586" max="3586" width="25" customWidth="1"/>
    <col min="3587" max="3587" width="48.28515625" customWidth="1"/>
    <col min="3588" max="3589" width="19.5703125" customWidth="1"/>
    <col min="3841" max="3841" width="17.42578125" customWidth="1"/>
    <col min="3842" max="3842" width="25" customWidth="1"/>
    <col min="3843" max="3843" width="48.28515625" customWidth="1"/>
    <col min="3844" max="3845" width="19.5703125" customWidth="1"/>
    <col min="4097" max="4097" width="17.42578125" customWidth="1"/>
    <col min="4098" max="4098" width="25" customWidth="1"/>
    <col min="4099" max="4099" width="48.28515625" customWidth="1"/>
    <col min="4100" max="4101" width="19.5703125" customWidth="1"/>
    <col min="4353" max="4353" width="17.42578125" customWidth="1"/>
    <col min="4354" max="4354" width="25" customWidth="1"/>
    <col min="4355" max="4355" width="48.28515625" customWidth="1"/>
    <col min="4356" max="4357" width="19.5703125" customWidth="1"/>
    <col min="4609" max="4609" width="17.42578125" customWidth="1"/>
    <col min="4610" max="4610" width="25" customWidth="1"/>
    <col min="4611" max="4611" width="48.28515625" customWidth="1"/>
    <col min="4612" max="4613" width="19.5703125" customWidth="1"/>
    <col min="4865" max="4865" width="17.42578125" customWidth="1"/>
    <col min="4866" max="4866" width="25" customWidth="1"/>
    <col min="4867" max="4867" width="48.28515625" customWidth="1"/>
    <col min="4868" max="4869" width="19.5703125" customWidth="1"/>
    <col min="5121" max="5121" width="17.42578125" customWidth="1"/>
    <col min="5122" max="5122" width="25" customWidth="1"/>
    <col min="5123" max="5123" width="48.28515625" customWidth="1"/>
    <col min="5124" max="5125" width="19.5703125" customWidth="1"/>
    <col min="5377" max="5377" width="17.42578125" customWidth="1"/>
    <col min="5378" max="5378" width="25" customWidth="1"/>
    <col min="5379" max="5379" width="48.28515625" customWidth="1"/>
    <col min="5380" max="5381" width="19.5703125" customWidth="1"/>
    <col min="5633" max="5633" width="17.42578125" customWidth="1"/>
    <col min="5634" max="5634" width="25" customWidth="1"/>
    <col min="5635" max="5635" width="48.28515625" customWidth="1"/>
    <col min="5636" max="5637" width="19.5703125" customWidth="1"/>
    <col min="5889" max="5889" width="17.42578125" customWidth="1"/>
    <col min="5890" max="5890" width="25" customWidth="1"/>
    <col min="5891" max="5891" width="48.28515625" customWidth="1"/>
    <col min="5892" max="5893" width="19.5703125" customWidth="1"/>
    <col min="6145" max="6145" width="17.42578125" customWidth="1"/>
    <col min="6146" max="6146" width="25" customWidth="1"/>
    <col min="6147" max="6147" width="48.28515625" customWidth="1"/>
    <col min="6148" max="6149" width="19.5703125" customWidth="1"/>
    <col min="6401" max="6401" width="17.42578125" customWidth="1"/>
    <col min="6402" max="6402" width="25" customWidth="1"/>
    <col min="6403" max="6403" width="48.28515625" customWidth="1"/>
    <col min="6404" max="6405" width="19.5703125" customWidth="1"/>
    <col min="6657" max="6657" width="17.42578125" customWidth="1"/>
    <col min="6658" max="6658" width="25" customWidth="1"/>
    <col min="6659" max="6659" width="48.28515625" customWidth="1"/>
    <col min="6660" max="6661" width="19.5703125" customWidth="1"/>
    <col min="6913" max="6913" width="17.42578125" customWidth="1"/>
    <col min="6914" max="6914" width="25" customWidth="1"/>
    <col min="6915" max="6915" width="48.28515625" customWidth="1"/>
    <col min="6916" max="6917" width="19.5703125" customWidth="1"/>
    <col min="7169" max="7169" width="17.42578125" customWidth="1"/>
    <col min="7170" max="7170" width="25" customWidth="1"/>
    <col min="7171" max="7171" width="48.28515625" customWidth="1"/>
    <col min="7172" max="7173" width="19.5703125" customWidth="1"/>
    <col min="7425" max="7425" width="17.42578125" customWidth="1"/>
    <col min="7426" max="7426" width="25" customWidth="1"/>
    <col min="7427" max="7427" width="48.28515625" customWidth="1"/>
    <col min="7428" max="7429" width="19.5703125" customWidth="1"/>
    <col min="7681" max="7681" width="17.42578125" customWidth="1"/>
    <col min="7682" max="7682" width="25" customWidth="1"/>
    <col min="7683" max="7683" width="48.28515625" customWidth="1"/>
    <col min="7684" max="7685" width="19.5703125" customWidth="1"/>
    <col min="7937" max="7937" width="17.42578125" customWidth="1"/>
    <col min="7938" max="7938" width="25" customWidth="1"/>
    <col min="7939" max="7939" width="48.28515625" customWidth="1"/>
    <col min="7940" max="7941" width="19.5703125" customWidth="1"/>
    <col min="8193" max="8193" width="17.42578125" customWidth="1"/>
    <col min="8194" max="8194" width="25" customWidth="1"/>
    <col min="8195" max="8195" width="48.28515625" customWidth="1"/>
    <col min="8196" max="8197" width="19.5703125" customWidth="1"/>
    <col min="8449" max="8449" width="17.42578125" customWidth="1"/>
    <col min="8450" max="8450" width="25" customWidth="1"/>
    <col min="8451" max="8451" width="48.28515625" customWidth="1"/>
    <col min="8452" max="8453" width="19.5703125" customWidth="1"/>
    <col min="8705" max="8705" width="17.42578125" customWidth="1"/>
    <col min="8706" max="8706" width="25" customWidth="1"/>
    <col min="8707" max="8707" width="48.28515625" customWidth="1"/>
    <col min="8708" max="8709" width="19.5703125" customWidth="1"/>
    <col min="8961" max="8961" width="17.42578125" customWidth="1"/>
    <col min="8962" max="8962" width="25" customWidth="1"/>
    <col min="8963" max="8963" width="48.28515625" customWidth="1"/>
    <col min="8964" max="8965" width="19.5703125" customWidth="1"/>
    <col min="9217" max="9217" width="17.42578125" customWidth="1"/>
    <col min="9218" max="9218" width="25" customWidth="1"/>
    <col min="9219" max="9219" width="48.28515625" customWidth="1"/>
    <col min="9220" max="9221" width="19.5703125" customWidth="1"/>
    <col min="9473" max="9473" width="17.42578125" customWidth="1"/>
    <col min="9474" max="9474" width="25" customWidth="1"/>
    <col min="9475" max="9475" width="48.28515625" customWidth="1"/>
    <col min="9476" max="9477" width="19.5703125" customWidth="1"/>
    <col min="9729" max="9729" width="17.42578125" customWidth="1"/>
    <col min="9730" max="9730" width="25" customWidth="1"/>
    <col min="9731" max="9731" width="48.28515625" customWidth="1"/>
    <col min="9732" max="9733" width="19.5703125" customWidth="1"/>
    <col min="9985" max="9985" width="17.42578125" customWidth="1"/>
    <col min="9986" max="9986" width="25" customWidth="1"/>
    <col min="9987" max="9987" width="48.28515625" customWidth="1"/>
    <col min="9988" max="9989" width="19.5703125" customWidth="1"/>
    <col min="10241" max="10241" width="17.42578125" customWidth="1"/>
    <col min="10242" max="10242" width="25" customWidth="1"/>
    <col min="10243" max="10243" width="48.28515625" customWidth="1"/>
    <col min="10244" max="10245" width="19.5703125" customWidth="1"/>
    <col min="10497" max="10497" width="17.42578125" customWidth="1"/>
    <col min="10498" max="10498" width="25" customWidth="1"/>
    <col min="10499" max="10499" width="48.28515625" customWidth="1"/>
    <col min="10500" max="10501" width="19.5703125" customWidth="1"/>
    <col min="10753" max="10753" width="17.42578125" customWidth="1"/>
    <col min="10754" max="10754" width="25" customWidth="1"/>
    <col min="10755" max="10755" width="48.28515625" customWidth="1"/>
    <col min="10756" max="10757" width="19.5703125" customWidth="1"/>
    <col min="11009" max="11009" width="17.42578125" customWidth="1"/>
    <col min="11010" max="11010" width="25" customWidth="1"/>
    <col min="11011" max="11011" width="48.28515625" customWidth="1"/>
    <col min="11012" max="11013" width="19.5703125" customWidth="1"/>
    <col min="11265" max="11265" width="17.42578125" customWidth="1"/>
    <col min="11266" max="11266" width="25" customWidth="1"/>
    <col min="11267" max="11267" width="48.28515625" customWidth="1"/>
    <col min="11268" max="11269" width="19.5703125" customWidth="1"/>
    <col min="11521" max="11521" width="17.42578125" customWidth="1"/>
    <col min="11522" max="11522" width="25" customWidth="1"/>
    <col min="11523" max="11523" width="48.28515625" customWidth="1"/>
    <col min="11524" max="11525" width="19.5703125" customWidth="1"/>
    <col min="11777" max="11777" width="17.42578125" customWidth="1"/>
    <col min="11778" max="11778" width="25" customWidth="1"/>
    <col min="11779" max="11779" width="48.28515625" customWidth="1"/>
    <col min="11780" max="11781" width="19.5703125" customWidth="1"/>
    <col min="12033" max="12033" width="17.42578125" customWidth="1"/>
    <col min="12034" max="12034" width="25" customWidth="1"/>
    <col min="12035" max="12035" width="48.28515625" customWidth="1"/>
    <col min="12036" max="12037" width="19.5703125" customWidth="1"/>
    <col min="12289" max="12289" width="17.42578125" customWidth="1"/>
    <col min="12290" max="12290" width="25" customWidth="1"/>
    <col min="12291" max="12291" width="48.28515625" customWidth="1"/>
    <col min="12292" max="12293" width="19.5703125" customWidth="1"/>
    <col min="12545" max="12545" width="17.42578125" customWidth="1"/>
    <col min="12546" max="12546" width="25" customWidth="1"/>
    <col min="12547" max="12547" width="48.28515625" customWidth="1"/>
    <col min="12548" max="12549" width="19.5703125" customWidth="1"/>
    <col min="12801" max="12801" width="17.42578125" customWidth="1"/>
    <col min="12802" max="12802" width="25" customWidth="1"/>
    <col min="12803" max="12803" width="48.28515625" customWidth="1"/>
    <col min="12804" max="12805" width="19.5703125" customWidth="1"/>
    <col min="13057" max="13057" width="17.42578125" customWidth="1"/>
    <col min="13058" max="13058" width="25" customWidth="1"/>
    <col min="13059" max="13059" width="48.28515625" customWidth="1"/>
    <col min="13060" max="13061" width="19.5703125" customWidth="1"/>
    <col min="13313" max="13313" width="17.42578125" customWidth="1"/>
    <col min="13314" max="13314" width="25" customWidth="1"/>
    <col min="13315" max="13315" width="48.28515625" customWidth="1"/>
    <col min="13316" max="13317" width="19.5703125" customWidth="1"/>
    <col min="13569" max="13569" width="17.42578125" customWidth="1"/>
    <col min="13570" max="13570" width="25" customWidth="1"/>
    <col min="13571" max="13571" width="48.28515625" customWidth="1"/>
    <col min="13572" max="13573" width="19.5703125" customWidth="1"/>
    <col min="13825" max="13825" width="17.42578125" customWidth="1"/>
    <col min="13826" max="13826" width="25" customWidth="1"/>
    <col min="13827" max="13827" width="48.28515625" customWidth="1"/>
    <col min="13828" max="13829" width="19.5703125" customWidth="1"/>
    <col min="14081" max="14081" width="17.42578125" customWidth="1"/>
    <col min="14082" max="14082" width="25" customWidth="1"/>
    <col min="14083" max="14083" width="48.28515625" customWidth="1"/>
    <col min="14084" max="14085" width="19.5703125" customWidth="1"/>
    <col min="14337" max="14337" width="17.42578125" customWidth="1"/>
    <col min="14338" max="14338" width="25" customWidth="1"/>
    <col min="14339" max="14339" width="48.28515625" customWidth="1"/>
    <col min="14340" max="14341" width="19.5703125" customWidth="1"/>
    <col min="14593" max="14593" width="17.42578125" customWidth="1"/>
    <col min="14594" max="14594" width="25" customWidth="1"/>
    <col min="14595" max="14595" width="48.28515625" customWidth="1"/>
    <col min="14596" max="14597" width="19.5703125" customWidth="1"/>
    <col min="14849" max="14849" width="17.42578125" customWidth="1"/>
    <col min="14850" max="14850" width="25" customWidth="1"/>
    <col min="14851" max="14851" width="48.28515625" customWidth="1"/>
    <col min="14852" max="14853" width="19.5703125" customWidth="1"/>
    <col min="15105" max="15105" width="17.42578125" customWidth="1"/>
    <col min="15106" max="15106" width="25" customWidth="1"/>
    <col min="15107" max="15107" width="48.28515625" customWidth="1"/>
    <col min="15108" max="15109" width="19.5703125" customWidth="1"/>
    <col min="15361" max="15361" width="17.42578125" customWidth="1"/>
    <col min="15362" max="15362" width="25" customWidth="1"/>
    <col min="15363" max="15363" width="48.28515625" customWidth="1"/>
    <col min="15364" max="15365" width="19.5703125" customWidth="1"/>
    <col min="15617" max="15617" width="17.42578125" customWidth="1"/>
    <col min="15618" max="15618" width="25" customWidth="1"/>
    <col min="15619" max="15619" width="48.28515625" customWidth="1"/>
    <col min="15620" max="15621" width="19.5703125" customWidth="1"/>
    <col min="15873" max="15873" width="17.42578125" customWidth="1"/>
    <col min="15874" max="15874" width="25" customWidth="1"/>
    <col min="15875" max="15875" width="48.28515625" customWidth="1"/>
    <col min="15876" max="15877" width="19.5703125" customWidth="1"/>
    <col min="16129" max="16129" width="17.42578125" customWidth="1"/>
    <col min="16130" max="16130" width="25" customWidth="1"/>
    <col min="16131" max="16131" width="48.28515625" customWidth="1"/>
    <col min="16132" max="16133" width="19.5703125" customWidth="1"/>
  </cols>
  <sheetData>
    <row r="1" spans="1:7" s="14" customFormat="1" ht="114" customHeight="1">
      <c r="B1" s="17"/>
      <c r="C1" s="478" t="s">
        <v>402</v>
      </c>
      <c r="D1" s="478"/>
      <c r="E1" s="478"/>
      <c r="F1" s="478"/>
      <c r="G1" s="478"/>
    </row>
    <row r="2" spans="1:7" s="61" customFormat="1" ht="37.5" customHeight="1">
      <c r="A2" s="477" t="s">
        <v>453</v>
      </c>
      <c r="B2" s="477"/>
      <c r="C2" s="477"/>
      <c r="D2" s="477"/>
      <c r="E2" s="477"/>
    </row>
    <row r="3" spans="1:7" s="14" customFormat="1" ht="15.75">
      <c r="A3" s="18"/>
      <c r="B3" s="19"/>
      <c r="C3" s="20"/>
      <c r="D3" s="20"/>
      <c r="E3" s="21" t="s">
        <v>81</v>
      </c>
    </row>
    <row r="4" spans="1:7" s="61" customFormat="1" ht="75">
      <c r="A4" s="45" t="s">
        <v>20</v>
      </c>
      <c r="B4" s="45" t="s">
        <v>21</v>
      </c>
      <c r="C4" s="45" t="s">
        <v>17</v>
      </c>
      <c r="D4" s="45" t="s">
        <v>180</v>
      </c>
      <c r="E4" s="45" t="s">
        <v>22</v>
      </c>
    </row>
    <row r="5" spans="1:7" s="22" customFormat="1" ht="15.75">
      <c r="A5" s="44">
        <v>1</v>
      </c>
      <c r="B5" s="44">
        <v>2</v>
      </c>
      <c r="C5" s="44">
        <v>3</v>
      </c>
      <c r="D5" s="44">
        <v>4</v>
      </c>
      <c r="E5" s="44">
        <v>5</v>
      </c>
    </row>
    <row r="6" spans="1:7" s="61" customFormat="1" ht="25.9" customHeight="1">
      <c r="A6" s="63"/>
      <c r="B6" s="45" t="s">
        <v>23</v>
      </c>
      <c r="C6" s="62" t="s">
        <v>24</v>
      </c>
      <c r="D6" s="45">
        <f>D9+D8+D14</f>
        <v>0</v>
      </c>
      <c r="E6" s="45">
        <f>E7+E15</f>
        <v>1553</v>
      </c>
    </row>
    <row r="7" spans="1:7" s="61" customFormat="1" ht="18.75">
      <c r="A7" s="63"/>
      <c r="B7" s="45"/>
      <c r="C7" s="64" t="s">
        <v>25</v>
      </c>
      <c r="D7" s="160">
        <v>0</v>
      </c>
      <c r="E7" s="45">
        <f>E8+E9+E14</f>
        <v>1553</v>
      </c>
    </row>
    <row r="8" spans="1:7" s="61" customFormat="1" ht="18.75">
      <c r="A8" s="160">
        <v>182</v>
      </c>
      <c r="B8" s="65" t="s">
        <v>26</v>
      </c>
      <c r="C8" s="64" t="s">
        <v>27</v>
      </c>
      <c r="D8" s="160">
        <v>0</v>
      </c>
      <c r="E8" s="160">
        <v>500</v>
      </c>
    </row>
    <row r="9" spans="1:7" s="66" customFormat="1" ht="18.75">
      <c r="A9" s="45"/>
      <c r="B9" s="45" t="s">
        <v>28</v>
      </c>
      <c r="C9" s="62" t="s">
        <v>29</v>
      </c>
      <c r="D9" s="45">
        <v>0</v>
      </c>
      <c r="E9" s="45">
        <f>E10+E11</f>
        <v>1051</v>
      </c>
    </row>
    <row r="10" spans="1:7" s="66" customFormat="1" ht="18.75">
      <c r="A10" s="45">
        <v>182</v>
      </c>
      <c r="B10" s="160" t="s">
        <v>82</v>
      </c>
      <c r="C10" s="64" t="s">
        <v>86</v>
      </c>
      <c r="D10" s="160">
        <v>0</v>
      </c>
      <c r="E10" s="160">
        <v>86</v>
      </c>
    </row>
    <row r="11" spans="1:7" s="66" customFormat="1" ht="18.75">
      <c r="A11" s="45"/>
      <c r="B11" s="45" t="s">
        <v>221</v>
      </c>
      <c r="C11" s="62" t="s">
        <v>222</v>
      </c>
      <c r="D11" s="45">
        <f>D12+D13</f>
        <v>0</v>
      </c>
      <c r="E11" s="45">
        <f>E12+E13</f>
        <v>965</v>
      </c>
    </row>
    <row r="12" spans="1:7" s="66" customFormat="1" ht="18.75">
      <c r="A12" s="160">
        <v>182</v>
      </c>
      <c r="B12" s="160" t="s">
        <v>223</v>
      </c>
      <c r="C12" s="64" t="s">
        <v>225</v>
      </c>
      <c r="D12" s="160">
        <v>0</v>
      </c>
      <c r="E12" s="160">
        <v>685</v>
      </c>
    </row>
    <row r="13" spans="1:7" s="61" customFormat="1" ht="18.75">
      <c r="A13" s="160">
        <v>182</v>
      </c>
      <c r="B13" s="160" t="s">
        <v>224</v>
      </c>
      <c r="C13" s="64" t="s">
        <v>175</v>
      </c>
      <c r="D13" s="160">
        <v>0</v>
      </c>
      <c r="E13" s="160">
        <v>280</v>
      </c>
    </row>
    <row r="14" spans="1:7" s="66" customFormat="1" ht="18.75">
      <c r="A14" s="67" t="s">
        <v>112</v>
      </c>
      <c r="B14" s="45" t="s">
        <v>30</v>
      </c>
      <c r="C14" s="62" t="s">
        <v>31</v>
      </c>
      <c r="D14" s="45">
        <v>0</v>
      </c>
      <c r="E14" s="45">
        <v>2</v>
      </c>
    </row>
    <row r="15" spans="1:7" s="61" customFormat="1" ht="18.75">
      <c r="A15" s="68"/>
      <c r="B15" s="160"/>
      <c r="C15" s="64" t="s">
        <v>32</v>
      </c>
      <c r="D15" s="160">
        <v>0</v>
      </c>
      <c r="E15" s="45">
        <f>E16</f>
        <v>0</v>
      </c>
    </row>
    <row r="16" spans="1:7" s="66" customFormat="1" ht="37.5">
      <c r="A16" s="45">
        <v>801</v>
      </c>
      <c r="B16" s="45" t="s">
        <v>33</v>
      </c>
      <c r="C16" s="172" t="s">
        <v>34</v>
      </c>
      <c r="D16" s="159">
        <v>0</v>
      </c>
      <c r="E16" s="160">
        <v>0</v>
      </c>
    </row>
    <row r="17" spans="1:6" s="66" customFormat="1" ht="18.75">
      <c r="A17" s="45">
        <v>801</v>
      </c>
      <c r="B17" s="45" t="s">
        <v>83</v>
      </c>
      <c r="C17" s="62" t="s">
        <v>84</v>
      </c>
      <c r="D17" s="45">
        <v>0</v>
      </c>
      <c r="E17" s="160">
        <v>0</v>
      </c>
    </row>
    <row r="18" spans="1:6" s="70" customFormat="1" ht="18.75">
      <c r="A18" s="69"/>
      <c r="B18" s="45" t="s">
        <v>35</v>
      </c>
      <c r="C18" s="62" t="s">
        <v>36</v>
      </c>
      <c r="D18" s="45">
        <f>D19</f>
        <v>0</v>
      </c>
      <c r="E18" s="45">
        <f>E19</f>
        <v>4878.3999999999996</v>
      </c>
    </row>
    <row r="19" spans="1:6" s="71" customFormat="1" ht="38.450000000000003" customHeight="1">
      <c r="A19" s="45">
        <v>801</v>
      </c>
      <c r="B19" s="45" t="s">
        <v>37</v>
      </c>
      <c r="C19" s="62" t="s">
        <v>38</v>
      </c>
      <c r="D19" s="45">
        <f>D20</f>
        <v>0</v>
      </c>
      <c r="E19" s="45">
        <f>E20</f>
        <v>4878.3999999999996</v>
      </c>
    </row>
    <row r="20" spans="1:6" s="71" customFormat="1" ht="40.15" customHeight="1">
      <c r="A20" s="160">
        <v>801</v>
      </c>
      <c r="B20" s="160" t="s">
        <v>37</v>
      </c>
      <c r="C20" s="64" t="s">
        <v>38</v>
      </c>
      <c r="D20" s="160">
        <v>0</v>
      </c>
      <c r="E20" s="160">
        <v>4878.3999999999996</v>
      </c>
      <c r="F20" s="72"/>
    </row>
    <row r="21" spans="1:6" s="71" customFormat="1" ht="50.45" customHeight="1">
      <c r="A21" s="160">
        <v>801</v>
      </c>
      <c r="B21" s="68" t="s">
        <v>486</v>
      </c>
      <c r="C21" s="64" t="s">
        <v>487</v>
      </c>
      <c r="D21" s="160">
        <v>0</v>
      </c>
      <c r="E21" s="160">
        <v>899.6</v>
      </c>
      <c r="F21" s="72"/>
    </row>
    <row r="22" spans="1:6" s="71" customFormat="1" ht="70.900000000000006" customHeight="1">
      <c r="A22" s="160">
        <v>801</v>
      </c>
      <c r="B22" s="126" t="s">
        <v>481</v>
      </c>
      <c r="C22" s="64" t="s">
        <v>488</v>
      </c>
      <c r="D22" s="160">
        <v>0</v>
      </c>
      <c r="E22" s="160">
        <v>944.8</v>
      </c>
      <c r="F22" s="72"/>
    </row>
    <row r="23" spans="1:6" s="71" customFormat="1" ht="58.9" customHeight="1">
      <c r="A23" s="160">
        <v>801</v>
      </c>
      <c r="B23" s="126" t="s">
        <v>483</v>
      </c>
      <c r="C23" s="64" t="s">
        <v>484</v>
      </c>
      <c r="D23" s="160">
        <v>0</v>
      </c>
      <c r="E23" s="415">
        <v>11</v>
      </c>
      <c r="F23" s="72"/>
    </row>
    <row r="24" spans="1:6" s="71" customFormat="1" ht="58.9" customHeight="1">
      <c r="A24" s="160">
        <v>801</v>
      </c>
      <c r="B24" s="126" t="s">
        <v>209</v>
      </c>
      <c r="C24" s="64" t="s">
        <v>485</v>
      </c>
      <c r="D24" s="160">
        <v>0</v>
      </c>
      <c r="E24" s="160">
        <v>347.6</v>
      </c>
      <c r="F24" s="72"/>
    </row>
    <row r="25" spans="1:6" s="71" customFormat="1" ht="64.900000000000006" customHeight="1">
      <c r="A25" s="160">
        <v>801</v>
      </c>
      <c r="B25" s="65" t="s">
        <v>399</v>
      </c>
      <c r="C25" s="64" t="s">
        <v>478</v>
      </c>
      <c r="D25" s="160">
        <v>317.2</v>
      </c>
      <c r="E25" s="160">
        <v>317.2</v>
      </c>
      <c r="F25" s="72"/>
    </row>
    <row r="26" spans="1:6" s="71" customFormat="1" ht="112.15" customHeight="1">
      <c r="A26" s="160">
        <v>801</v>
      </c>
      <c r="B26" s="65" t="s">
        <v>399</v>
      </c>
      <c r="C26" s="64" t="s">
        <v>403</v>
      </c>
      <c r="D26" s="160">
        <v>0</v>
      </c>
      <c r="E26" s="415">
        <v>468</v>
      </c>
      <c r="F26" s="72"/>
    </row>
    <row r="27" spans="1:6" s="71" customFormat="1" ht="115.9" customHeight="1">
      <c r="A27" s="160">
        <v>801</v>
      </c>
      <c r="B27" s="65" t="s">
        <v>398</v>
      </c>
      <c r="C27" s="64" t="s">
        <v>400</v>
      </c>
      <c r="D27" s="160">
        <v>0</v>
      </c>
      <c r="E27" s="160">
        <v>1818.2</v>
      </c>
      <c r="F27" s="72"/>
    </row>
    <row r="28" spans="1:6" s="71" customFormat="1" ht="39" customHeight="1">
      <c r="A28" s="160">
        <v>801</v>
      </c>
      <c r="B28" s="65" t="s">
        <v>405</v>
      </c>
      <c r="C28" s="64" t="s">
        <v>388</v>
      </c>
      <c r="D28" s="160">
        <v>0</v>
      </c>
      <c r="E28" s="415">
        <v>72</v>
      </c>
      <c r="F28" s="72"/>
    </row>
    <row r="29" spans="1:6" s="61" customFormat="1" ht="18.75">
      <c r="A29" s="45"/>
      <c r="B29" s="45"/>
      <c r="C29" s="62" t="s">
        <v>39</v>
      </c>
      <c r="D29" s="45">
        <f>D18+D6</f>
        <v>0</v>
      </c>
      <c r="E29" s="45">
        <f>E6+E19</f>
        <v>6431.4</v>
      </c>
    </row>
    <row r="30" spans="1:6" s="47" customFormat="1" ht="18">
      <c r="A30" s="74"/>
      <c r="B30" s="75"/>
      <c r="C30" s="75"/>
      <c r="D30" s="75"/>
      <c r="E30" s="73"/>
    </row>
    <row r="31" spans="1:6" ht="12.75" customHeight="1">
      <c r="A31" s="25"/>
      <c r="B31" s="27"/>
      <c r="C31" s="26"/>
      <c r="D31" s="26"/>
      <c r="E31" s="24"/>
    </row>
    <row r="32" spans="1:6" ht="12.75" customHeight="1">
      <c r="A32" s="25"/>
      <c r="B32" s="26"/>
      <c r="C32" s="26"/>
      <c r="D32" s="26"/>
      <c r="E32" s="24"/>
    </row>
    <row r="33" spans="1:5" ht="12.75" customHeight="1">
      <c r="A33" s="25"/>
      <c r="B33" s="27"/>
      <c r="C33" s="26"/>
      <c r="D33" s="26"/>
      <c r="E33" s="24"/>
    </row>
    <row r="34" spans="1:5">
      <c r="A34" s="25"/>
      <c r="B34" s="26"/>
      <c r="C34" s="26"/>
      <c r="D34" s="26"/>
      <c r="E34" s="24"/>
    </row>
    <row r="35" spans="1:5" ht="26.25" customHeight="1">
      <c r="A35" s="25"/>
      <c r="B35" s="28"/>
      <c r="C35" s="28"/>
      <c r="D35" s="28"/>
      <c r="E35" s="28"/>
    </row>
    <row r="36" spans="1:5">
      <c r="A36" s="25"/>
    </row>
  </sheetData>
  <mergeCells count="3">
    <mergeCell ref="A2:E2"/>
    <mergeCell ref="F1:G1"/>
    <mergeCell ref="C1:E1"/>
  </mergeCells>
  <pageMargins left="0.62992125984251968" right="0.19685039370078741" top="0.51181102362204722" bottom="0.43307086614173229" header="0.51181102362204722" footer="0.43307086614173229"/>
  <pageSetup paperSize="9" scale="65" pageOrder="overThenDown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0"/>
  <sheetViews>
    <sheetView view="pageBreakPreview" topLeftCell="A10" zoomScaleSheetLayoutView="100" workbookViewId="0">
      <selection activeCell="A2" sqref="A2:E2"/>
    </sheetView>
  </sheetViews>
  <sheetFormatPr defaultRowHeight="12.75"/>
  <cols>
    <col min="1" max="1" width="17.42578125" customWidth="1"/>
    <col min="2" max="2" width="35.140625" style="23" customWidth="1"/>
    <col min="3" max="3" width="54.85546875" style="29" customWidth="1"/>
    <col min="4" max="4" width="15" style="29" customWidth="1"/>
    <col min="5" max="5" width="19.5703125" style="23" customWidth="1"/>
    <col min="6" max="6" width="13.140625" customWidth="1"/>
    <col min="257" max="257" width="17.42578125" customWidth="1"/>
    <col min="258" max="258" width="25" customWidth="1"/>
    <col min="259" max="259" width="49.85546875" customWidth="1"/>
    <col min="260" max="261" width="19.5703125" customWidth="1"/>
    <col min="262" max="262" width="13.140625" customWidth="1"/>
    <col min="513" max="513" width="17.42578125" customWidth="1"/>
    <col min="514" max="514" width="25" customWidth="1"/>
    <col min="515" max="515" width="49.85546875" customWidth="1"/>
    <col min="516" max="517" width="19.5703125" customWidth="1"/>
    <col min="518" max="518" width="13.140625" customWidth="1"/>
    <col min="769" max="769" width="17.42578125" customWidth="1"/>
    <col min="770" max="770" width="25" customWidth="1"/>
    <col min="771" max="771" width="49.85546875" customWidth="1"/>
    <col min="772" max="773" width="19.5703125" customWidth="1"/>
    <col min="774" max="774" width="13.140625" customWidth="1"/>
    <col min="1025" max="1025" width="17.42578125" customWidth="1"/>
    <col min="1026" max="1026" width="25" customWidth="1"/>
    <col min="1027" max="1027" width="49.85546875" customWidth="1"/>
    <col min="1028" max="1029" width="19.5703125" customWidth="1"/>
    <col min="1030" max="1030" width="13.140625" customWidth="1"/>
    <col min="1281" max="1281" width="17.42578125" customWidth="1"/>
    <col min="1282" max="1282" width="25" customWidth="1"/>
    <col min="1283" max="1283" width="49.85546875" customWidth="1"/>
    <col min="1284" max="1285" width="19.5703125" customWidth="1"/>
    <col min="1286" max="1286" width="13.140625" customWidth="1"/>
    <col min="1537" max="1537" width="17.42578125" customWidth="1"/>
    <col min="1538" max="1538" width="25" customWidth="1"/>
    <col min="1539" max="1539" width="49.85546875" customWidth="1"/>
    <col min="1540" max="1541" width="19.5703125" customWidth="1"/>
    <col min="1542" max="1542" width="13.140625" customWidth="1"/>
    <col min="1793" max="1793" width="17.42578125" customWidth="1"/>
    <col min="1794" max="1794" width="25" customWidth="1"/>
    <col min="1795" max="1795" width="49.85546875" customWidth="1"/>
    <col min="1796" max="1797" width="19.5703125" customWidth="1"/>
    <col min="1798" max="1798" width="13.140625" customWidth="1"/>
    <col min="2049" max="2049" width="17.42578125" customWidth="1"/>
    <col min="2050" max="2050" width="25" customWidth="1"/>
    <col min="2051" max="2051" width="49.85546875" customWidth="1"/>
    <col min="2052" max="2053" width="19.5703125" customWidth="1"/>
    <col min="2054" max="2054" width="13.140625" customWidth="1"/>
    <col min="2305" max="2305" width="17.42578125" customWidth="1"/>
    <col min="2306" max="2306" width="25" customWidth="1"/>
    <col min="2307" max="2307" width="49.85546875" customWidth="1"/>
    <col min="2308" max="2309" width="19.5703125" customWidth="1"/>
    <col min="2310" max="2310" width="13.140625" customWidth="1"/>
    <col min="2561" max="2561" width="17.42578125" customWidth="1"/>
    <col min="2562" max="2562" width="25" customWidth="1"/>
    <col min="2563" max="2563" width="49.85546875" customWidth="1"/>
    <col min="2564" max="2565" width="19.5703125" customWidth="1"/>
    <col min="2566" max="2566" width="13.140625" customWidth="1"/>
    <col min="2817" max="2817" width="17.42578125" customWidth="1"/>
    <col min="2818" max="2818" width="25" customWidth="1"/>
    <col min="2819" max="2819" width="49.85546875" customWidth="1"/>
    <col min="2820" max="2821" width="19.5703125" customWidth="1"/>
    <col min="2822" max="2822" width="13.140625" customWidth="1"/>
    <col min="3073" max="3073" width="17.42578125" customWidth="1"/>
    <col min="3074" max="3074" width="25" customWidth="1"/>
    <col min="3075" max="3075" width="49.85546875" customWidth="1"/>
    <col min="3076" max="3077" width="19.5703125" customWidth="1"/>
    <col min="3078" max="3078" width="13.140625" customWidth="1"/>
    <col min="3329" max="3329" width="17.42578125" customWidth="1"/>
    <col min="3330" max="3330" width="25" customWidth="1"/>
    <col min="3331" max="3331" width="49.85546875" customWidth="1"/>
    <col min="3332" max="3333" width="19.5703125" customWidth="1"/>
    <col min="3334" max="3334" width="13.140625" customWidth="1"/>
    <col min="3585" max="3585" width="17.42578125" customWidth="1"/>
    <col min="3586" max="3586" width="25" customWidth="1"/>
    <col min="3587" max="3587" width="49.85546875" customWidth="1"/>
    <col min="3588" max="3589" width="19.5703125" customWidth="1"/>
    <col min="3590" max="3590" width="13.140625" customWidth="1"/>
    <col min="3841" max="3841" width="17.42578125" customWidth="1"/>
    <col min="3842" max="3842" width="25" customWidth="1"/>
    <col min="3843" max="3843" width="49.85546875" customWidth="1"/>
    <col min="3844" max="3845" width="19.5703125" customWidth="1"/>
    <col min="3846" max="3846" width="13.140625" customWidth="1"/>
    <col min="4097" max="4097" width="17.42578125" customWidth="1"/>
    <col min="4098" max="4098" width="25" customWidth="1"/>
    <col min="4099" max="4099" width="49.85546875" customWidth="1"/>
    <col min="4100" max="4101" width="19.5703125" customWidth="1"/>
    <col min="4102" max="4102" width="13.140625" customWidth="1"/>
    <col min="4353" max="4353" width="17.42578125" customWidth="1"/>
    <col min="4354" max="4354" width="25" customWidth="1"/>
    <col min="4355" max="4355" width="49.85546875" customWidth="1"/>
    <col min="4356" max="4357" width="19.5703125" customWidth="1"/>
    <col min="4358" max="4358" width="13.140625" customWidth="1"/>
    <col min="4609" max="4609" width="17.42578125" customWidth="1"/>
    <col min="4610" max="4610" width="25" customWidth="1"/>
    <col min="4611" max="4611" width="49.85546875" customWidth="1"/>
    <col min="4612" max="4613" width="19.5703125" customWidth="1"/>
    <col min="4614" max="4614" width="13.140625" customWidth="1"/>
    <col min="4865" max="4865" width="17.42578125" customWidth="1"/>
    <col min="4866" max="4866" width="25" customWidth="1"/>
    <col min="4867" max="4867" width="49.85546875" customWidth="1"/>
    <col min="4868" max="4869" width="19.5703125" customWidth="1"/>
    <col min="4870" max="4870" width="13.140625" customWidth="1"/>
    <col min="5121" max="5121" width="17.42578125" customWidth="1"/>
    <col min="5122" max="5122" width="25" customWidth="1"/>
    <col min="5123" max="5123" width="49.85546875" customWidth="1"/>
    <col min="5124" max="5125" width="19.5703125" customWidth="1"/>
    <col min="5126" max="5126" width="13.140625" customWidth="1"/>
    <col min="5377" max="5377" width="17.42578125" customWidth="1"/>
    <col min="5378" max="5378" width="25" customWidth="1"/>
    <col min="5379" max="5379" width="49.85546875" customWidth="1"/>
    <col min="5380" max="5381" width="19.5703125" customWidth="1"/>
    <col min="5382" max="5382" width="13.140625" customWidth="1"/>
    <col min="5633" max="5633" width="17.42578125" customWidth="1"/>
    <col min="5634" max="5634" width="25" customWidth="1"/>
    <col min="5635" max="5635" width="49.85546875" customWidth="1"/>
    <col min="5636" max="5637" width="19.5703125" customWidth="1"/>
    <col min="5638" max="5638" width="13.140625" customWidth="1"/>
    <col min="5889" max="5889" width="17.42578125" customWidth="1"/>
    <col min="5890" max="5890" width="25" customWidth="1"/>
    <col min="5891" max="5891" width="49.85546875" customWidth="1"/>
    <col min="5892" max="5893" width="19.5703125" customWidth="1"/>
    <col min="5894" max="5894" width="13.140625" customWidth="1"/>
    <col min="6145" max="6145" width="17.42578125" customWidth="1"/>
    <col min="6146" max="6146" width="25" customWidth="1"/>
    <col min="6147" max="6147" width="49.85546875" customWidth="1"/>
    <col min="6148" max="6149" width="19.5703125" customWidth="1"/>
    <col min="6150" max="6150" width="13.140625" customWidth="1"/>
    <col min="6401" max="6401" width="17.42578125" customWidth="1"/>
    <col min="6402" max="6402" width="25" customWidth="1"/>
    <col min="6403" max="6403" width="49.85546875" customWidth="1"/>
    <col min="6404" max="6405" width="19.5703125" customWidth="1"/>
    <col min="6406" max="6406" width="13.140625" customWidth="1"/>
    <col min="6657" max="6657" width="17.42578125" customWidth="1"/>
    <col min="6658" max="6658" width="25" customWidth="1"/>
    <col min="6659" max="6659" width="49.85546875" customWidth="1"/>
    <col min="6660" max="6661" width="19.5703125" customWidth="1"/>
    <col min="6662" max="6662" width="13.140625" customWidth="1"/>
    <col min="6913" max="6913" width="17.42578125" customWidth="1"/>
    <col min="6914" max="6914" width="25" customWidth="1"/>
    <col min="6915" max="6915" width="49.85546875" customWidth="1"/>
    <col min="6916" max="6917" width="19.5703125" customWidth="1"/>
    <col min="6918" max="6918" width="13.140625" customWidth="1"/>
    <col min="7169" max="7169" width="17.42578125" customWidth="1"/>
    <col min="7170" max="7170" width="25" customWidth="1"/>
    <col min="7171" max="7171" width="49.85546875" customWidth="1"/>
    <col min="7172" max="7173" width="19.5703125" customWidth="1"/>
    <col min="7174" max="7174" width="13.140625" customWidth="1"/>
    <col min="7425" max="7425" width="17.42578125" customWidth="1"/>
    <col min="7426" max="7426" width="25" customWidth="1"/>
    <col min="7427" max="7427" width="49.85546875" customWidth="1"/>
    <col min="7428" max="7429" width="19.5703125" customWidth="1"/>
    <col min="7430" max="7430" width="13.140625" customWidth="1"/>
    <col min="7681" max="7681" width="17.42578125" customWidth="1"/>
    <col min="7682" max="7682" width="25" customWidth="1"/>
    <col min="7683" max="7683" width="49.85546875" customWidth="1"/>
    <col min="7684" max="7685" width="19.5703125" customWidth="1"/>
    <col min="7686" max="7686" width="13.140625" customWidth="1"/>
    <col min="7937" max="7937" width="17.42578125" customWidth="1"/>
    <col min="7938" max="7938" width="25" customWidth="1"/>
    <col min="7939" max="7939" width="49.85546875" customWidth="1"/>
    <col min="7940" max="7941" width="19.5703125" customWidth="1"/>
    <col min="7942" max="7942" width="13.140625" customWidth="1"/>
    <col min="8193" max="8193" width="17.42578125" customWidth="1"/>
    <col min="8194" max="8194" width="25" customWidth="1"/>
    <col min="8195" max="8195" width="49.85546875" customWidth="1"/>
    <col min="8196" max="8197" width="19.5703125" customWidth="1"/>
    <col min="8198" max="8198" width="13.140625" customWidth="1"/>
    <col min="8449" max="8449" width="17.42578125" customWidth="1"/>
    <col min="8450" max="8450" width="25" customWidth="1"/>
    <col min="8451" max="8451" width="49.85546875" customWidth="1"/>
    <col min="8452" max="8453" width="19.5703125" customWidth="1"/>
    <col min="8454" max="8454" width="13.140625" customWidth="1"/>
    <col min="8705" max="8705" width="17.42578125" customWidth="1"/>
    <col min="8706" max="8706" width="25" customWidth="1"/>
    <col min="8707" max="8707" width="49.85546875" customWidth="1"/>
    <col min="8708" max="8709" width="19.5703125" customWidth="1"/>
    <col min="8710" max="8710" width="13.140625" customWidth="1"/>
    <col min="8961" max="8961" width="17.42578125" customWidth="1"/>
    <col min="8962" max="8962" width="25" customWidth="1"/>
    <col min="8963" max="8963" width="49.85546875" customWidth="1"/>
    <col min="8964" max="8965" width="19.5703125" customWidth="1"/>
    <col min="8966" max="8966" width="13.140625" customWidth="1"/>
    <col min="9217" max="9217" width="17.42578125" customWidth="1"/>
    <col min="9218" max="9218" width="25" customWidth="1"/>
    <col min="9219" max="9219" width="49.85546875" customWidth="1"/>
    <col min="9220" max="9221" width="19.5703125" customWidth="1"/>
    <col min="9222" max="9222" width="13.140625" customWidth="1"/>
    <col min="9473" max="9473" width="17.42578125" customWidth="1"/>
    <col min="9474" max="9474" width="25" customWidth="1"/>
    <col min="9475" max="9475" width="49.85546875" customWidth="1"/>
    <col min="9476" max="9477" width="19.5703125" customWidth="1"/>
    <col min="9478" max="9478" width="13.140625" customWidth="1"/>
    <col min="9729" max="9729" width="17.42578125" customWidth="1"/>
    <col min="9730" max="9730" width="25" customWidth="1"/>
    <col min="9731" max="9731" width="49.85546875" customWidth="1"/>
    <col min="9732" max="9733" width="19.5703125" customWidth="1"/>
    <col min="9734" max="9734" width="13.140625" customWidth="1"/>
    <col min="9985" max="9985" width="17.42578125" customWidth="1"/>
    <col min="9986" max="9986" width="25" customWidth="1"/>
    <col min="9987" max="9987" width="49.85546875" customWidth="1"/>
    <col min="9988" max="9989" width="19.5703125" customWidth="1"/>
    <col min="9990" max="9990" width="13.140625" customWidth="1"/>
    <col min="10241" max="10241" width="17.42578125" customWidth="1"/>
    <col min="10242" max="10242" width="25" customWidth="1"/>
    <col min="10243" max="10243" width="49.85546875" customWidth="1"/>
    <col min="10244" max="10245" width="19.5703125" customWidth="1"/>
    <col min="10246" max="10246" width="13.140625" customWidth="1"/>
    <col min="10497" max="10497" width="17.42578125" customWidth="1"/>
    <col min="10498" max="10498" width="25" customWidth="1"/>
    <col min="10499" max="10499" width="49.85546875" customWidth="1"/>
    <col min="10500" max="10501" width="19.5703125" customWidth="1"/>
    <col min="10502" max="10502" width="13.140625" customWidth="1"/>
    <col min="10753" max="10753" width="17.42578125" customWidth="1"/>
    <col min="10754" max="10754" width="25" customWidth="1"/>
    <col min="10755" max="10755" width="49.85546875" customWidth="1"/>
    <col min="10756" max="10757" width="19.5703125" customWidth="1"/>
    <col min="10758" max="10758" width="13.140625" customWidth="1"/>
    <col min="11009" max="11009" width="17.42578125" customWidth="1"/>
    <col min="11010" max="11010" width="25" customWidth="1"/>
    <col min="11011" max="11011" width="49.85546875" customWidth="1"/>
    <col min="11012" max="11013" width="19.5703125" customWidth="1"/>
    <col min="11014" max="11014" width="13.140625" customWidth="1"/>
    <col min="11265" max="11265" width="17.42578125" customWidth="1"/>
    <col min="11266" max="11266" width="25" customWidth="1"/>
    <col min="11267" max="11267" width="49.85546875" customWidth="1"/>
    <col min="11268" max="11269" width="19.5703125" customWidth="1"/>
    <col min="11270" max="11270" width="13.140625" customWidth="1"/>
    <col min="11521" max="11521" width="17.42578125" customWidth="1"/>
    <col min="11522" max="11522" width="25" customWidth="1"/>
    <col min="11523" max="11523" width="49.85546875" customWidth="1"/>
    <col min="11524" max="11525" width="19.5703125" customWidth="1"/>
    <col min="11526" max="11526" width="13.140625" customWidth="1"/>
    <col min="11777" max="11777" width="17.42578125" customWidth="1"/>
    <col min="11778" max="11778" width="25" customWidth="1"/>
    <col min="11779" max="11779" width="49.85546875" customWidth="1"/>
    <col min="11780" max="11781" width="19.5703125" customWidth="1"/>
    <col min="11782" max="11782" width="13.140625" customWidth="1"/>
    <col min="12033" max="12033" width="17.42578125" customWidth="1"/>
    <col min="12034" max="12034" width="25" customWidth="1"/>
    <col min="12035" max="12035" width="49.85546875" customWidth="1"/>
    <col min="12036" max="12037" width="19.5703125" customWidth="1"/>
    <col min="12038" max="12038" width="13.140625" customWidth="1"/>
    <col min="12289" max="12289" width="17.42578125" customWidth="1"/>
    <col min="12290" max="12290" width="25" customWidth="1"/>
    <col min="12291" max="12291" width="49.85546875" customWidth="1"/>
    <col min="12292" max="12293" width="19.5703125" customWidth="1"/>
    <col min="12294" max="12294" width="13.140625" customWidth="1"/>
    <col min="12545" max="12545" width="17.42578125" customWidth="1"/>
    <col min="12546" max="12546" width="25" customWidth="1"/>
    <col min="12547" max="12547" width="49.85546875" customWidth="1"/>
    <col min="12548" max="12549" width="19.5703125" customWidth="1"/>
    <col min="12550" max="12550" width="13.140625" customWidth="1"/>
    <col min="12801" max="12801" width="17.42578125" customWidth="1"/>
    <col min="12802" max="12802" width="25" customWidth="1"/>
    <col min="12803" max="12803" width="49.85546875" customWidth="1"/>
    <col min="12804" max="12805" width="19.5703125" customWidth="1"/>
    <col min="12806" max="12806" width="13.140625" customWidth="1"/>
    <col min="13057" max="13057" width="17.42578125" customWidth="1"/>
    <col min="13058" max="13058" width="25" customWidth="1"/>
    <col min="13059" max="13059" width="49.85546875" customWidth="1"/>
    <col min="13060" max="13061" width="19.5703125" customWidth="1"/>
    <col min="13062" max="13062" width="13.140625" customWidth="1"/>
    <col min="13313" max="13313" width="17.42578125" customWidth="1"/>
    <col min="13314" max="13314" width="25" customWidth="1"/>
    <col min="13315" max="13315" width="49.85546875" customWidth="1"/>
    <col min="13316" max="13317" width="19.5703125" customWidth="1"/>
    <col min="13318" max="13318" width="13.140625" customWidth="1"/>
    <col min="13569" max="13569" width="17.42578125" customWidth="1"/>
    <col min="13570" max="13570" width="25" customWidth="1"/>
    <col min="13571" max="13571" width="49.85546875" customWidth="1"/>
    <col min="13572" max="13573" width="19.5703125" customWidth="1"/>
    <col min="13574" max="13574" width="13.140625" customWidth="1"/>
    <col min="13825" max="13825" width="17.42578125" customWidth="1"/>
    <col min="13826" max="13826" width="25" customWidth="1"/>
    <col min="13827" max="13827" width="49.85546875" customWidth="1"/>
    <col min="13828" max="13829" width="19.5703125" customWidth="1"/>
    <col min="13830" max="13830" width="13.140625" customWidth="1"/>
    <col min="14081" max="14081" width="17.42578125" customWidth="1"/>
    <col min="14082" max="14082" width="25" customWidth="1"/>
    <col min="14083" max="14083" width="49.85546875" customWidth="1"/>
    <col min="14084" max="14085" width="19.5703125" customWidth="1"/>
    <col min="14086" max="14086" width="13.140625" customWidth="1"/>
    <col min="14337" max="14337" width="17.42578125" customWidth="1"/>
    <col min="14338" max="14338" width="25" customWidth="1"/>
    <col min="14339" max="14339" width="49.85546875" customWidth="1"/>
    <col min="14340" max="14341" width="19.5703125" customWidth="1"/>
    <col min="14342" max="14342" width="13.140625" customWidth="1"/>
    <col min="14593" max="14593" width="17.42578125" customWidth="1"/>
    <col min="14594" max="14594" width="25" customWidth="1"/>
    <col min="14595" max="14595" width="49.85546875" customWidth="1"/>
    <col min="14596" max="14597" width="19.5703125" customWidth="1"/>
    <col min="14598" max="14598" width="13.140625" customWidth="1"/>
    <col min="14849" max="14849" width="17.42578125" customWidth="1"/>
    <col min="14850" max="14850" width="25" customWidth="1"/>
    <col min="14851" max="14851" width="49.85546875" customWidth="1"/>
    <col min="14852" max="14853" width="19.5703125" customWidth="1"/>
    <col min="14854" max="14854" width="13.140625" customWidth="1"/>
    <col min="15105" max="15105" width="17.42578125" customWidth="1"/>
    <col min="15106" max="15106" width="25" customWidth="1"/>
    <col min="15107" max="15107" width="49.85546875" customWidth="1"/>
    <col min="15108" max="15109" width="19.5703125" customWidth="1"/>
    <col min="15110" max="15110" width="13.140625" customWidth="1"/>
    <col min="15361" max="15361" width="17.42578125" customWidth="1"/>
    <col min="15362" max="15362" width="25" customWidth="1"/>
    <col min="15363" max="15363" width="49.85546875" customWidth="1"/>
    <col min="15364" max="15365" width="19.5703125" customWidth="1"/>
    <col min="15366" max="15366" width="13.140625" customWidth="1"/>
    <col min="15617" max="15617" width="17.42578125" customWidth="1"/>
    <col min="15618" max="15618" width="25" customWidth="1"/>
    <col min="15619" max="15619" width="49.85546875" customWidth="1"/>
    <col min="15620" max="15621" width="19.5703125" customWidth="1"/>
    <col min="15622" max="15622" width="13.140625" customWidth="1"/>
    <col min="15873" max="15873" width="17.42578125" customWidth="1"/>
    <col min="15874" max="15874" width="25" customWidth="1"/>
    <col min="15875" max="15875" width="49.85546875" customWidth="1"/>
    <col min="15876" max="15877" width="19.5703125" customWidth="1"/>
    <col min="15878" max="15878" width="13.140625" customWidth="1"/>
    <col min="16129" max="16129" width="17.42578125" customWidth="1"/>
    <col min="16130" max="16130" width="25" customWidth="1"/>
    <col min="16131" max="16131" width="49.85546875" customWidth="1"/>
    <col min="16132" max="16133" width="19.5703125" customWidth="1"/>
    <col min="16134" max="16134" width="13.140625" customWidth="1"/>
  </cols>
  <sheetData>
    <row r="1" spans="1:6" s="14" customFormat="1" ht="95.25" customHeight="1">
      <c r="B1" s="17"/>
      <c r="C1" s="478" t="s">
        <v>404</v>
      </c>
      <c r="D1" s="478"/>
      <c r="E1" s="478"/>
      <c r="F1" s="478"/>
    </row>
    <row r="2" spans="1:6" s="61" customFormat="1" ht="43.5" customHeight="1">
      <c r="A2" s="477" t="s">
        <v>454</v>
      </c>
      <c r="B2" s="482"/>
      <c r="C2" s="482"/>
      <c r="D2" s="482"/>
      <c r="E2" s="482"/>
    </row>
    <row r="3" spans="1:6" s="14" customFormat="1" ht="15.75">
      <c r="A3" s="18"/>
      <c r="B3" s="19"/>
      <c r="C3" s="20"/>
      <c r="D3" s="20"/>
      <c r="E3" s="481" t="s">
        <v>81</v>
      </c>
      <c r="F3" s="481"/>
    </row>
    <row r="4" spans="1:6" s="61" customFormat="1" ht="33.75" customHeight="1">
      <c r="A4" s="479" t="s">
        <v>20</v>
      </c>
      <c r="B4" s="479" t="s">
        <v>21</v>
      </c>
      <c r="C4" s="479" t="s">
        <v>17</v>
      </c>
      <c r="D4" s="483">
        <v>2023</v>
      </c>
      <c r="E4" s="484"/>
      <c r="F4" s="45">
        <v>2024</v>
      </c>
    </row>
    <row r="5" spans="1:6" s="61" customFormat="1" ht="66" customHeight="1">
      <c r="A5" s="480"/>
      <c r="B5" s="480"/>
      <c r="C5" s="480"/>
      <c r="D5" s="45" t="s">
        <v>226</v>
      </c>
      <c r="E5" s="45" t="s">
        <v>12</v>
      </c>
      <c r="F5" s="49" t="s">
        <v>9</v>
      </c>
    </row>
    <row r="6" spans="1:6" s="61" customFormat="1" ht="37.5">
      <c r="A6" s="63"/>
      <c r="B6" s="45" t="s">
        <v>23</v>
      </c>
      <c r="C6" s="62" t="s">
        <v>24</v>
      </c>
      <c r="D6" s="45">
        <v>110</v>
      </c>
      <c r="E6" s="45">
        <f>E7+E15</f>
        <v>1554</v>
      </c>
      <c r="F6" s="45">
        <f>F7+F15</f>
        <v>1554</v>
      </c>
    </row>
    <row r="7" spans="1:6" s="61" customFormat="1" ht="18.75">
      <c r="A7" s="63"/>
      <c r="B7" s="45"/>
      <c r="C7" s="64" t="s">
        <v>25</v>
      </c>
      <c r="D7" s="160">
        <v>0</v>
      </c>
      <c r="E7" s="45">
        <f>E8+E9+E14</f>
        <v>1554</v>
      </c>
      <c r="F7" s="45">
        <f>F8+F9+F14</f>
        <v>1554</v>
      </c>
    </row>
    <row r="8" spans="1:6" s="61" customFormat="1" ht="18.75">
      <c r="A8" s="160">
        <v>182</v>
      </c>
      <c r="B8" s="65" t="s">
        <v>26</v>
      </c>
      <c r="C8" s="64" t="s">
        <v>27</v>
      </c>
      <c r="D8" s="160">
        <v>110</v>
      </c>
      <c r="E8" s="160">
        <v>500</v>
      </c>
      <c r="F8" s="160">
        <v>500</v>
      </c>
    </row>
    <row r="9" spans="1:6" s="66" customFormat="1" ht="21" customHeight="1">
      <c r="A9" s="45">
        <v>182</v>
      </c>
      <c r="B9" s="45" t="s">
        <v>28</v>
      </c>
      <c r="C9" s="62" t="s">
        <v>29</v>
      </c>
      <c r="D9" s="45">
        <f>D10+D12</f>
        <v>0</v>
      </c>
      <c r="E9" s="45">
        <f>E10+E11</f>
        <v>1052</v>
      </c>
      <c r="F9" s="45">
        <f>F10+F11</f>
        <v>1052</v>
      </c>
    </row>
    <row r="10" spans="1:6" s="66" customFormat="1" ht="21" customHeight="1">
      <c r="A10" s="160">
        <v>182</v>
      </c>
      <c r="B10" s="160" t="s">
        <v>82</v>
      </c>
      <c r="C10" s="64" t="s">
        <v>86</v>
      </c>
      <c r="D10" s="160">
        <v>0</v>
      </c>
      <c r="E10" s="160">
        <v>87</v>
      </c>
      <c r="F10" s="160">
        <v>87</v>
      </c>
    </row>
    <row r="11" spans="1:6" s="61" customFormat="1" ht="21" customHeight="1">
      <c r="A11" s="160"/>
      <c r="B11" s="45" t="s">
        <v>227</v>
      </c>
      <c r="C11" s="62" t="s">
        <v>222</v>
      </c>
      <c r="D11" s="45">
        <f>D12+D13</f>
        <v>0</v>
      </c>
      <c r="E11" s="45">
        <f>E12+E13</f>
        <v>965</v>
      </c>
      <c r="F11" s="45">
        <f>F12+F13</f>
        <v>965</v>
      </c>
    </row>
    <row r="12" spans="1:6" s="61" customFormat="1" ht="21" customHeight="1">
      <c r="A12" s="160">
        <v>182</v>
      </c>
      <c r="B12" s="160" t="s">
        <v>223</v>
      </c>
      <c r="C12" s="64" t="s">
        <v>175</v>
      </c>
      <c r="D12" s="160">
        <v>0</v>
      </c>
      <c r="E12" s="160">
        <v>280</v>
      </c>
      <c r="F12" s="160">
        <v>280</v>
      </c>
    </row>
    <row r="13" spans="1:6" s="61" customFormat="1" ht="21" customHeight="1">
      <c r="A13" s="160">
        <v>182</v>
      </c>
      <c r="B13" s="160" t="s">
        <v>228</v>
      </c>
      <c r="C13" s="64" t="s">
        <v>225</v>
      </c>
      <c r="D13" s="160">
        <v>0</v>
      </c>
      <c r="E13" s="160">
        <v>685</v>
      </c>
      <c r="F13" s="160">
        <v>685</v>
      </c>
    </row>
    <row r="14" spans="1:6" s="61" customFormat="1" ht="21" customHeight="1">
      <c r="A14" s="45">
        <v>801</v>
      </c>
      <c r="B14" s="45" t="s">
        <v>30</v>
      </c>
      <c r="C14" s="62" t="s">
        <v>31</v>
      </c>
      <c r="D14" s="45">
        <v>0</v>
      </c>
      <c r="E14" s="45">
        <v>2</v>
      </c>
      <c r="F14" s="45">
        <v>2</v>
      </c>
    </row>
    <row r="15" spans="1:6" s="61" customFormat="1" ht="18.75">
      <c r="A15" s="160"/>
      <c r="B15" s="160"/>
      <c r="C15" s="64" t="s">
        <v>32</v>
      </c>
      <c r="D15" s="160"/>
      <c r="E15" s="160">
        <f>E16+E17</f>
        <v>0</v>
      </c>
      <c r="F15" s="160">
        <f>F16+F17</f>
        <v>0</v>
      </c>
    </row>
    <row r="16" spans="1:6" s="66" customFormat="1" ht="37.5">
      <c r="A16" s="67" t="s">
        <v>112</v>
      </c>
      <c r="B16" s="45" t="s">
        <v>33</v>
      </c>
      <c r="C16" s="143" t="s">
        <v>34</v>
      </c>
      <c r="D16" s="159">
        <v>0</v>
      </c>
      <c r="E16" s="45">
        <v>0</v>
      </c>
      <c r="F16" s="45">
        <v>0</v>
      </c>
    </row>
    <row r="17" spans="1:6" s="66" customFormat="1" ht="21" customHeight="1">
      <c r="A17" s="45">
        <v>801</v>
      </c>
      <c r="B17" s="45" t="s">
        <v>83</v>
      </c>
      <c r="C17" s="62" t="s">
        <v>84</v>
      </c>
      <c r="D17" s="45">
        <v>0</v>
      </c>
      <c r="E17" s="45">
        <v>0</v>
      </c>
      <c r="F17" s="45">
        <v>0</v>
      </c>
    </row>
    <row r="18" spans="1:6" s="66" customFormat="1" ht="21" customHeight="1">
      <c r="A18" s="45">
        <v>801</v>
      </c>
      <c r="B18" s="45" t="s">
        <v>35</v>
      </c>
      <c r="C18" s="62" t="s">
        <v>36</v>
      </c>
      <c r="D18" s="45">
        <f>D19</f>
        <v>-206.72</v>
      </c>
      <c r="E18" s="45">
        <f>E21+E22+E20</f>
        <v>2254.4</v>
      </c>
      <c r="F18" s="45">
        <f>F20+F21+F22</f>
        <v>2240.4</v>
      </c>
    </row>
    <row r="19" spans="1:6" s="66" customFormat="1" ht="56.25">
      <c r="A19" s="45">
        <v>801</v>
      </c>
      <c r="B19" s="45" t="s">
        <v>37</v>
      </c>
      <c r="C19" s="62" t="s">
        <v>38</v>
      </c>
      <c r="D19" s="45">
        <f>D20+D21+D22</f>
        <v>-206.72</v>
      </c>
      <c r="E19" s="45">
        <f>E20+E21+E22</f>
        <v>2254.4</v>
      </c>
      <c r="F19" s="45">
        <f>F20+F21+F22</f>
        <v>2240.4</v>
      </c>
    </row>
    <row r="20" spans="1:6" s="71" customFormat="1" ht="37.5">
      <c r="A20" s="45">
        <v>801</v>
      </c>
      <c r="B20" s="68" t="s">
        <v>158</v>
      </c>
      <c r="C20" s="64" t="s">
        <v>170</v>
      </c>
      <c r="D20" s="160">
        <v>-190.1</v>
      </c>
      <c r="E20" s="160">
        <v>897.5</v>
      </c>
      <c r="F20" s="160">
        <v>876.6</v>
      </c>
    </row>
    <row r="21" spans="1:6" s="71" customFormat="1" ht="37.5">
      <c r="A21" s="45">
        <v>801</v>
      </c>
      <c r="B21" s="126" t="s">
        <v>173</v>
      </c>
      <c r="C21" s="64" t="s">
        <v>174</v>
      </c>
      <c r="D21" s="160">
        <v>-2.12</v>
      </c>
      <c r="E21" s="160">
        <v>1006.8</v>
      </c>
      <c r="F21" s="65">
        <v>1000.7</v>
      </c>
    </row>
    <row r="22" spans="1:6" s="71" customFormat="1" ht="75">
      <c r="A22" s="160">
        <v>801</v>
      </c>
      <c r="B22" s="125" t="s">
        <v>156</v>
      </c>
      <c r="C22" s="64" t="s">
        <v>157</v>
      </c>
      <c r="D22" s="160">
        <v>-14.5</v>
      </c>
      <c r="E22" s="160">
        <v>350.1</v>
      </c>
      <c r="F22" s="65">
        <v>363.1</v>
      </c>
    </row>
    <row r="23" spans="1:6" s="66" customFormat="1" ht="18.75">
      <c r="A23" s="45"/>
      <c r="B23" s="45"/>
      <c r="C23" s="62" t="s">
        <v>39</v>
      </c>
      <c r="D23" s="45">
        <f>D6+D18</f>
        <v>-96.72</v>
      </c>
      <c r="E23" s="45">
        <f>E6+E18</f>
        <v>3808.4</v>
      </c>
      <c r="F23" s="45">
        <f>F18+F6</f>
        <v>3794.4</v>
      </c>
    </row>
    <row r="24" spans="1:6" s="47" customFormat="1" ht="18">
      <c r="A24" s="74"/>
      <c r="B24" s="75"/>
      <c r="C24" s="75"/>
      <c r="D24" s="75"/>
      <c r="E24" s="73"/>
    </row>
    <row r="25" spans="1:6" s="47" customFormat="1" ht="12.75" customHeight="1">
      <c r="A25" s="74"/>
      <c r="B25" s="76"/>
      <c r="C25" s="75"/>
      <c r="D25" s="75"/>
      <c r="E25" s="73"/>
    </row>
    <row r="26" spans="1:6" s="47" customFormat="1" ht="12.75" customHeight="1">
      <c r="A26" s="74"/>
      <c r="B26" s="75"/>
      <c r="C26" s="75"/>
      <c r="D26" s="75"/>
      <c r="E26" s="73"/>
    </row>
    <row r="27" spans="1:6" s="47" customFormat="1" ht="12.75" customHeight="1">
      <c r="A27" s="74"/>
      <c r="B27" s="76"/>
      <c r="C27" s="75"/>
      <c r="D27" s="75"/>
      <c r="E27" s="73"/>
    </row>
    <row r="28" spans="1:6" s="47" customFormat="1" ht="18">
      <c r="A28" s="74"/>
      <c r="B28" s="75"/>
      <c r="C28" s="75"/>
      <c r="D28" s="75"/>
      <c r="E28" s="73"/>
    </row>
    <row r="29" spans="1:6" s="47" customFormat="1" ht="26.25" customHeight="1">
      <c r="A29" s="74"/>
      <c r="B29" s="77"/>
      <c r="C29" s="77"/>
      <c r="D29" s="77"/>
      <c r="E29" s="77"/>
    </row>
    <row r="30" spans="1:6">
      <c r="A30" s="25"/>
    </row>
  </sheetData>
  <mergeCells count="7">
    <mergeCell ref="C1:F1"/>
    <mergeCell ref="A4:A5"/>
    <mergeCell ref="E3:F3"/>
    <mergeCell ref="A2:E2"/>
    <mergeCell ref="B4:B5"/>
    <mergeCell ref="C4:C5"/>
    <mergeCell ref="D4:E4"/>
  </mergeCells>
  <pageMargins left="0.35433070866141736" right="0.19685039370078741" top="0.19685039370078741" bottom="0.19685039370078741" header="0.15748031496062992" footer="0.15748031496062992"/>
  <pageSetup paperSize="9" scale="6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view="pageBreakPreview" topLeftCell="A13" zoomScaleNormal="90" zoomScaleSheetLayoutView="100" workbookViewId="0">
      <selection activeCell="D12" sqref="D12"/>
    </sheetView>
  </sheetViews>
  <sheetFormatPr defaultRowHeight="12.75"/>
  <cols>
    <col min="1" max="1" width="89" style="30" customWidth="1"/>
    <col min="2" max="2" width="13.5703125" style="16" customWidth="1"/>
    <col min="3" max="3" width="16.5703125" style="16" customWidth="1"/>
    <col min="4" max="4" width="17.28515625" style="14" customWidth="1"/>
  </cols>
  <sheetData>
    <row r="1" spans="1:6" s="132" customFormat="1">
      <c r="A1" s="30"/>
      <c r="B1" s="16"/>
      <c r="C1" s="16"/>
      <c r="D1" s="14"/>
    </row>
    <row r="2" spans="1:6" ht="153" customHeight="1">
      <c r="A2" s="323"/>
      <c r="B2" s="485" t="s">
        <v>406</v>
      </c>
      <c r="C2" s="485"/>
      <c r="D2" s="485"/>
    </row>
    <row r="3" spans="1:6" ht="1.5" customHeight="1">
      <c r="A3" s="323"/>
      <c r="B3" s="324"/>
      <c r="C3" s="324"/>
      <c r="D3" s="323"/>
    </row>
    <row r="4" spans="1:6" ht="64.5" customHeight="1">
      <c r="A4" s="428" t="s">
        <v>455</v>
      </c>
      <c r="B4" s="428"/>
      <c r="C4" s="428"/>
      <c r="D4" s="428"/>
      <c r="E4" s="32"/>
      <c r="F4" s="9"/>
    </row>
    <row r="5" spans="1:6" s="31" customFormat="1" ht="15.75">
      <c r="A5" s="213"/>
      <c r="B5" s="40"/>
      <c r="C5" s="40"/>
      <c r="D5" s="50" t="s">
        <v>81</v>
      </c>
      <c r="E5" s="32"/>
      <c r="F5" s="9"/>
    </row>
    <row r="6" spans="1:6" s="80" customFormat="1" ht="72" customHeight="1">
      <c r="A6" s="44" t="s">
        <v>51</v>
      </c>
      <c r="B6" s="44" t="s">
        <v>87</v>
      </c>
      <c r="C6" s="44" t="s">
        <v>226</v>
      </c>
      <c r="D6" s="44" t="s">
        <v>12</v>
      </c>
    </row>
    <row r="7" spans="1:6" s="80" customFormat="1" ht="18">
      <c r="A7" s="44">
        <v>1</v>
      </c>
      <c r="B7" s="81">
        <v>2</v>
      </c>
      <c r="C7" s="81">
        <v>3</v>
      </c>
      <c r="D7" s="44">
        <v>4</v>
      </c>
    </row>
    <row r="8" spans="1:6" s="47" customFormat="1" ht="18">
      <c r="A8" s="325" t="s">
        <v>50</v>
      </c>
      <c r="B8" s="326" t="s">
        <v>60</v>
      </c>
      <c r="C8" s="327">
        <f>C9+C10+C11</f>
        <v>303.2</v>
      </c>
      <c r="D8" s="328">
        <f>D9+D10+D11</f>
        <v>2149.2000000000003</v>
      </c>
    </row>
    <row r="9" spans="1:6" s="47" customFormat="1" ht="31.5">
      <c r="A9" s="329" t="s">
        <v>49</v>
      </c>
      <c r="B9" s="330" t="s">
        <v>78</v>
      </c>
      <c r="C9" s="331">
        <v>0</v>
      </c>
      <c r="D9" s="332">
        <v>572.4</v>
      </c>
    </row>
    <row r="10" spans="1:6" s="47" customFormat="1" ht="47.25">
      <c r="A10" s="329" t="s">
        <v>48</v>
      </c>
      <c r="B10" s="330" t="s">
        <v>61</v>
      </c>
      <c r="C10" s="331">
        <v>292.2</v>
      </c>
      <c r="D10" s="332">
        <v>1550.5</v>
      </c>
    </row>
    <row r="11" spans="1:6" s="47" customFormat="1" ht="18">
      <c r="A11" s="333" t="s">
        <v>164</v>
      </c>
      <c r="B11" s="334" t="s">
        <v>60</v>
      </c>
      <c r="C11" s="335">
        <v>11</v>
      </c>
      <c r="D11" s="336">
        <v>26.3</v>
      </c>
    </row>
    <row r="12" spans="1:6" s="47" customFormat="1" ht="31.5">
      <c r="A12" s="323" t="s">
        <v>230</v>
      </c>
      <c r="B12" s="330" t="s">
        <v>229</v>
      </c>
      <c r="C12" s="331">
        <v>0</v>
      </c>
      <c r="D12" s="332">
        <v>0.3</v>
      </c>
    </row>
    <row r="13" spans="1:6" s="47" customFormat="1" ht="18">
      <c r="A13" s="337" t="s">
        <v>165</v>
      </c>
      <c r="B13" s="330" t="s">
        <v>166</v>
      </c>
      <c r="C13" s="331">
        <v>0</v>
      </c>
      <c r="D13" s="332">
        <v>0</v>
      </c>
    </row>
    <row r="14" spans="1:6" s="47" customFormat="1" ht="18">
      <c r="A14" s="207" t="s">
        <v>324</v>
      </c>
      <c r="B14" s="330" t="s">
        <v>325</v>
      </c>
      <c r="C14" s="331">
        <v>0</v>
      </c>
      <c r="D14" s="332">
        <v>15</v>
      </c>
    </row>
    <row r="15" spans="1:6" s="47" customFormat="1" ht="18">
      <c r="A15" s="207" t="s">
        <v>489</v>
      </c>
      <c r="B15" s="330" t="s">
        <v>490</v>
      </c>
      <c r="C15" s="331">
        <v>11</v>
      </c>
      <c r="D15" s="332">
        <v>11</v>
      </c>
    </row>
    <row r="16" spans="1:6" s="47" customFormat="1" ht="18" customHeight="1">
      <c r="A16" s="325" t="s">
        <v>47</v>
      </c>
      <c r="B16" s="326" t="s">
        <v>62</v>
      </c>
      <c r="C16" s="327">
        <f>C17</f>
        <v>0</v>
      </c>
      <c r="D16" s="328">
        <f>D17</f>
        <v>347.6</v>
      </c>
    </row>
    <row r="17" spans="1:4" s="47" customFormat="1" ht="18">
      <c r="A17" s="329" t="s">
        <v>63</v>
      </c>
      <c r="B17" s="330" t="s">
        <v>64</v>
      </c>
      <c r="C17" s="331">
        <v>0</v>
      </c>
      <c r="D17" s="332">
        <v>347.6</v>
      </c>
    </row>
    <row r="18" spans="1:4" s="47" customFormat="1" ht="31.5">
      <c r="A18" s="325" t="s">
        <v>46</v>
      </c>
      <c r="B18" s="326" t="s">
        <v>65</v>
      </c>
      <c r="C18" s="327">
        <f>C19</f>
        <v>25</v>
      </c>
      <c r="D18" s="328">
        <f>D19</f>
        <v>60</v>
      </c>
    </row>
    <row r="19" spans="1:4" s="88" customFormat="1" ht="31.5">
      <c r="A19" s="329" t="s">
        <v>446</v>
      </c>
      <c r="B19" s="330" t="s">
        <v>154</v>
      </c>
      <c r="C19" s="331">
        <v>25</v>
      </c>
      <c r="D19" s="332">
        <v>60</v>
      </c>
    </row>
    <row r="20" spans="1:4" s="47" customFormat="1" ht="18">
      <c r="A20" s="325" t="s">
        <v>45</v>
      </c>
      <c r="B20" s="326" t="s">
        <v>66</v>
      </c>
      <c r="C20" s="327">
        <f>C21</f>
        <v>0</v>
      </c>
      <c r="D20" s="328">
        <f>D21</f>
        <v>944.8</v>
      </c>
    </row>
    <row r="21" spans="1:4" s="47" customFormat="1" ht="18">
      <c r="A21" s="329" t="s">
        <v>67</v>
      </c>
      <c r="B21" s="330" t="s">
        <v>68</v>
      </c>
      <c r="C21" s="331">
        <v>0</v>
      </c>
      <c r="D21" s="332">
        <v>944.8</v>
      </c>
    </row>
    <row r="22" spans="1:4" s="47" customFormat="1" ht="18">
      <c r="A22" s="325" t="s">
        <v>44</v>
      </c>
      <c r="B22" s="326" t="s">
        <v>69</v>
      </c>
      <c r="C22" s="327">
        <f>C23+C24+C25</f>
        <v>0</v>
      </c>
      <c r="D22" s="328">
        <f>D25</f>
        <v>2720.8</v>
      </c>
    </row>
    <row r="23" spans="1:4" s="47" customFormat="1" ht="18">
      <c r="A23" s="329" t="s">
        <v>231</v>
      </c>
      <c r="B23" s="330" t="s">
        <v>232</v>
      </c>
      <c r="C23" s="331">
        <v>0</v>
      </c>
      <c r="D23" s="332">
        <v>0</v>
      </c>
    </row>
    <row r="24" spans="1:4" s="47" customFormat="1" ht="18">
      <c r="A24" s="329" t="s">
        <v>233</v>
      </c>
      <c r="B24" s="330" t="s">
        <v>234</v>
      </c>
      <c r="C24" s="331">
        <v>0</v>
      </c>
      <c r="D24" s="332">
        <v>0</v>
      </c>
    </row>
    <row r="25" spans="1:4" s="47" customFormat="1" ht="18">
      <c r="A25" s="329" t="s">
        <v>43</v>
      </c>
      <c r="B25" s="330" t="s">
        <v>70</v>
      </c>
      <c r="C25" s="331">
        <v>0</v>
      </c>
      <c r="D25" s="332">
        <v>2720.8</v>
      </c>
    </row>
    <row r="26" spans="1:4" s="47" customFormat="1" ht="18">
      <c r="A26" s="325" t="s">
        <v>79</v>
      </c>
      <c r="B26" s="326" t="s">
        <v>71</v>
      </c>
      <c r="C26" s="327">
        <f>C27</f>
        <v>0</v>
      </c>
      <c r="D26" s="328">
        <f>D27</f>
        <v>15</v>
      </c>
    </row>
    <row r="27" spans="1:4" s="47" customFormat="1" ht="18">
      <c r="A27" s="329" t="s">
        <v>42</v>
      </c>
      <c r="B27" s="330" t="s">
        <v>72</v>
      </c>
      <c r="C27" s="331">
        <v>0</v>
      </c>
      <c r="D27" s="332">
        <v>15</v>
      </c>
    </row>
    <row r="28" spans="1:4" s="47" customFormat="1" ht="21.75" customHeight="1">
      <c r="A28" s="325" t="s">
        <v>41</v>
      </c>
      <c r="B28" s="326" t="s">
        <v>73</v>
      </c>
      <c r="C28" s="327">
        <f>-C29</f>
        <v>0</v>
      </c>
      <c r="D28" s="328">
        <f>D29</f>
        <v>72</v>
      </c>
    </row>
    <row r="29" spans="1:4" s="47" customFormat="1" ht="31.5">
      <c r="A29" s="329" t="s">
        <v>80</v>
      </c>
      <c r="B29" s="330" t="s">
        <v>74</v>
      </c>
      <c r="C29" s="331" t="s">
        <v>204</v>
      </c>
      <c r="D29" s="338">
        <v>72</v>
      </c>
    </row>
    <row r="30" spans="1:4" s="47" customFormat="1" ht="18">
      <c r="A30" s="325" t="s">
        <v>75</v>
      </c>
      <c r="B30" s="326" t="s">
        <v>76</v>
      </c>
      <c r="C30" s="327">
        <f>C31</f>
        <v>0</v>
      </c>
      <c r="D30" s="328">
        <f>D31</f>
        <v>122</v>
      </c>
    </row>
    <row r="31" spans="1:4" s="47" customFormat="1" ht="18">
      <c r="A31" s="329" t="s">
        <v>77</v>
      </c>
      <c r="B31" s="330" t="s">
        <v>235</v>
      </c>
      <c r="C31" s="331">
        <v>0</v>
      </c>
      <c r="D31" s="332">
        <v>122</v>
      </c>
    </row>
    <row r="32" spans="1:4" s="47" customFormat="1" ht="18">
      <c r="A32" s="339" t="s">
        <v>40</v>
      </c>
      <c r="B32" s="340"/>
      <c r="C32" s="341">
        <f>C26+C22+C20+C18+C16+C8</f>
        <v>328.2</v>
      </c>
      <c r="D32" s="328">
        <f>D8+D18+D22+D26+D28+D30+D20+D16</f>
        <v>6431.4000000000005</v>
      </c>
    </row>
    <row r="33" spans="1:4" s="47" customFormat="1" ht="18.75">
      <c r="A33" s="78"/>
      <c r="B33" s="79"/>
      <c r="C33" s="79"/>
      <c r="D33" s="61"/>
    </row>
    <row r="34" spans="1:4" s="47" customFormat="1" ht="18.75">
      <c r="A34" s="78"/>
      <c r="B34" s="79"/>
      <c r="C34" s="79"/>
      <c r="D34" s="61"/>
    </row>
    <row r="35" spans="1:4" s="47" customFormat="1" ht="18.75">
      <c r="A35" s="78"/>
      <c r="B35" s="79"/>
      <c r="C35" s="79"/>
      <c r="D35" s="61"/>
    </row>
    <row r="36" spans="1:4" s="47" customFormat="1" ht="18.75">
      <c r="A36" s="78"/>
      <c r="B36" s="79"/>
      <c r="C36" s="79"/>
      <c r="D36" s="61"/>
    </row>
    <row r="37" spans="1:4" s="47" customFormat="1" ht="18.75">
      <c r="A37" s="78"/>
      <c r="B37" s="79"/>
      <c r="C37" s="79"/>
      <c r="D37" s="61"/>
    </row>
    <row r="38" spans="1:4" s="47" customFormat="1" ht="18.75">
      <c r="A38" s="78"/>
      <c r="B38" s="79"/>
      <c r="C38" s="79"/>
      <c r="D38" s="61"/>
    </row>
    <row r="39" spans="1:4" s="47" customFormat="1" ht="18.75">
      <c r="A39" s="78"/>
      <c r="B39" s="79"/>
      <c r="C39" s="79"/>
      <c r="D39" s="61"/>
    </row>
    <row r="40" spans="1:4" s="47" customFormat="1" ht="18.75">
      <c r="A40" s="78"/>
      <c r="B40" s="79"/>
      <c r="C40" s="79"/>
      <c r="D40" s="61"/>
    </row>
    <row r="41" spans="1:4" s="47" customFormat="1" ht="18.75">
      <c r="A41" s="78"/>
      <c r="B41" s="79"/>
      <c r="C41" s="79"/>
      <c r="D41" s="61"/>
    </row>
    <row r="42" spans="1:4" s="47" customFormat="1" ht="18.75">
      <c r="A42" s="78"/>
      <c r="B42" s="79"/>
      <c r="C42" s="79"/>
      <c r="D42" s="61"/>
    </row>
    <row r="43" spans="1:4" s="47" customFormat="1" ht="18.75">
      <c r="A43" s="78"/>
      <c r="B43" s="79"/>
      <c r="C43" s="79"/>
      <c r="D43" s="61"/>
    </row>
    <row r="44" spans="1:4" s="47" customFormat="1" ht="18.75">
      <c r="A44" s="78"/>
      <c r="B44" s="79"/>
      <c r="C44" s="79"/>
      <c r="D44" s="61"/>
    </row>
    <row r="45" spans="1:4" s="47" customFormat="1" ht="18.75">
      <c r="A45" s="78"/>
      <c r="B45" s="79"/>
      <c r="C45" s="79"/>
      <c r="D45" s="61"/>
    </row>
    <row r="46" spans="1:4" s="47" customFormat="1" ht="18.75">
      <c r="A46" s="78"/>
      <c r="B46" s="79"/>
      <c r="C46" s="79"/>
      <c r="D46" s="61"/>
    </row>
    <row r="47" spans="1:4" s="47" customFormat="1" ht="18.75">
      <c r="A47" s="78"/>
      <c r="B47" s="79"/>
      <c r="C47" s="79"/>
      <c r="D47" s="61"/>
    </row>
    <row r="48" spans="1:4" s="47" customFormat="1" ht="18.75">
      <c r="A48" s="78"/>
      <c r="B48" s="79"/>
      <c r="C48" s="79"/>
      <c r="D48" s="61"/>
    </row>
    <row r="49" spans="1:4" s="47" customFormat="1" ht="18.75">
      <c r="A49" s="78"/>
      <c r="B49" s="79"/>
      <c r="C49" s="79"/>
      <c r="D49" s="61"/>
    </row>
    <row r="50" spans="1:4" s="47" customFormat="1" ht="18.75">
      <c r="A50" s="78"/>
      <c r="B50" s="79"/>
      <c r="C50" s="79"/>
      <c r="D50" s="61"/>
    </row>
    <row r="51" spans="1:4" s="47" customFormat="1" ht="18.75">
      <c r="A51" s="78"/>
      <c r="B51" s="79"/>
      <c r="C51" s="79"/>
      <c r="D51" s="61"/>
    </row>
    <row r="52" spans="1:4" s="47" customFormat="1" ht="18.75">
      <c r="A52" s="78"/>
      <c r="B52" s="79"/>
      <c r="C52" s="79"/>
      <c r="D52" s="61"/>
    </row>
    <row r="53" spans="1:4" s="47" customFormat="1" ht="18.75">
      <c r="A53" s="78"/>
      <c r="B53" s="79"/>
      <c r="C53" s="79"/>
      <c r="D53" s="61"/>
    </row>
    <row r="54" spans="1:4" s="47" customFormat="1" ht="18.75">
      <c r="A54" s="78"/>
      <c r="B54" s="79"/>
      <c r="C54" s="79"/>
      <c r="D54" s="61"/>
    </row>
    <row r="55" spans="1:4" s="47" customFormat="1" ht="18.75">
      <c r="A55" s="78"/>
      <c r="B55" s="79"/>
      <c r="C55" s="79"/>
      <c r="D55" s="61"/>
    </row>
    <row r="56" spans="1:4" s="47" customFormat="1" ht="18.75">
      <c r="A56" s="78"/>
      <c r="B56" s="79"/>
      <c r="C56" s="79"/>
      <c r="D56" s="61"/>
    </row>
    <row r="57" spans="1:4" s="47" customFormat="1" ht="18.75">
      <c r="A57" s="78"/>
      <c r="B57" s="79"/>
      <c r="C57" s="79"/>
      <c r="D57" s="61"/>
    </row>
    <row r="58" spans="1:4" s="47" customFormat="1" ht="18.75">
      <c r="A58" s="78"/>
      <c r="B58" s="79"/>
      <c r="C58" s="79"/>
      <c r="D58" s="61"/>
    </row>
    <row r="59" spans="1:4">
      <c r="B59" s="41"/>
      <c r="C59" s="41"/>
    </row>
    <row r="60" spans="1:4">
      <c r="B60" s="41"/>
      <c r="C60" s="41"/>
    </row>
    <row r="61" spans="1:4">
      <c r="B61" s="41"/>
      <c r="C61" s="41"/>
    </row>
    <row r="62" spans="1:4">
      <c r="B62" s="41"/>
      <c r="C62" s="41"/>
    </row>
    <row r="63" spans="1:4">
      <c r="B63" s="41"/>
      <c r="C63" s="41"/>
    </row>
    <row r="64" spans="1:4">
      <c r="B64" s="41"/>
      <c r="C64" s="41"/>
    </row>
    <row r="65" spans="2:3">
      <c r="B65" s="41"/>
      <c r="C65" s="41"/>
    </row>
    <row r="66" spans="2:3">
      <c r="B66" s="41"/>
      <c r="C66" s="41"/>
    </row>
    <row r="67" spans="2:3">
      <c r="B67" s="41"/>
      <c r="C67" s="41"/>
    </row>
    <row r="68" spans="2:3">
      <c r="B68" s="41"/>
      <c r="C68" s="41"/>
    </row>
    <row r="69" spans="2:3">
      <c r="B69" s="41"/>
      <c r="C69" s="41"/>
    </row>
    <row r="70" spans="2:3">
      <c r="B70" s="41"/>
      <c r="C70" s="41"/>
    </row>
    <row r="71" spans="2:3">
      <c r="B71" s="41"/>
      <c r="C71" s="41"/>
    </row>
    <row r="72" spans="2:3">
      <c r="B72" s="41"/>
      <c r="C72" s="41"/>
    </row>
    <row r="73" spans="2:3">
      <c r="B73" s="41"/>
      <c r="C73" s="41"/>
    </row>
    <row r="74" spans="2:3">
      <c r="B74" s="41"/>
      <c r="C74" s="41"/>
    </row>
    <row r="75" spans="2:3">
      <c r="B75" s="41"/>
      <c r="C75" s="41"/>
    </row>
    <row r="76" spans="2:3">
      <c r="B76" s="41"/>
      <c r="C76" s="41"/>
    </row>
    <row r="77" spans="2:3">
      <c r="B77" s="41"/>
      <c r="C77" s="41"/>
    </row>
    <row r="78" spans="2:3">
      <c r="B78" s="41"/>
      <c r="C78" s="41"/>
    </row>
    <row r="79" spans="2:3">
      <c r="B79" s="41"/>
      <c r="C79" s="41"/>
    </row>
    <row r="80" spans="2:3">
      <c r="B80" s="41"/>
      <c r="C80" s="41"/>
    </row>
    <row r="81" spans="2:3">
      <c r="B81" s="41"/>
      <c r="C81" s="41"/>
    </row>
  </sheetData>
  <mergeCells count="2">
    <mergeCell ref="A4:D4"/>
    <mergeCell ref="B2:D2"/>
  </mergeCells>
  <pageMargins left="0.74803149606299213" right="0.39370078740157483" top="0.27559055118110237" bottom="0.19685039370078741" header="0.27559055118110237" footer="0.27559055118110237"/>
  <pageSetup paperSize="9" scale="67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1"/>
  <sheetViews>
    <sheetView view="pageBreakPreview" topLeftCell="A10" zoomScale="80" zoomScaleSheetLayoutView="80" workbookViewId="0">
      <selection activeCell="D10" sqref="D10"/>
    </sheetView>
  </sheetViews>
  <sheetFormatPr defaultColWidth="9.140625" defaultRowHeight="12.75"/>
  <cols>
    <col min="1" max="1" width="84.5703125" style="30" customWidth="1"/>
    <col min="2" max="3" width="14" style="16" customWidth="1"/>
    <col min="4" max="4" width="17.28515625" style="14" customWidth="1"/>
    <col min="5" max="5" width="13" style="14" customWidth="1"/>
    <col min="6" max="16384" width="9.140625" style="14"/>
  </cols>
  <sheetData>
    <row r="2" spans="1:9" ht="144" customHeight="1">
      <c r="A2" s="323"/>
      <c r="B2" s="324"/>
      <c r="C2" s="324"/>
      <c r="D2" s="485" t="s">
        <v>408</v>
      </c>
      <c r="E2" s="485"/>
      <c r="G2" s="485"/>
      <c r="H2" s="485"/>
      <c r="I2" s="485"/>
    </row>
    <row r="3" spans="1:9" ht="24" customHeight="1">
      <c r="A3" s="323"/>
      <c r="B3" s="324"/>
      <c r="C3" s="324"/>
      <c r="D3" s="323"/>
      <c r="E3" s="22"/>
    </row>
    <row r="4" spans="1:9" ht="64.5" customHeight="1">
      <c r="A4" s="428" t="s">
        <v>407</v>
      </c>
      <c r="B4" s="428"/>
      <c r="C4" s="428"/>
      <c r="D4" s="428"/>
      <c r="E4" s="213"/>
      <c r="F4" s="42"/>
    </row>
    <row r="5" spans="1:9" s="43" customFormat="1" ht="15.75">
      <c r="A5" s="213"/>
      <c r="B5" s="40"/>
      <c r="C5" s="40"/>
      <c r="D5" s="486" t="s">
        <v>81</v>
      </c>
      <c r="E5" s="486"/>
      <c r="F5" s="42"/>
    </row>
    <row r="6" spans="1:9" s="46" customFormat="1" ht="81" customHeight="1">
      <c r="A6" s="44" t="s">
        <v>51</v>
      </c>
      <c r="B6" s="44" t="s">
        <v>87</v>
      </c>
      <c r="C6" s="44" t="s">
        <v>226</v>
      </c>
      <c r="D6" s="44" t="s">
        <v>409</v>
      </c>
      <c r="E6" s="44" t="s">
        <v>410</v>
      </c>
    </row>
    <row r="7" spans="1:9" s="43" customFormat="1" ht="15.75">
      <c r="A7" s="44">
        <v>1</v>
      </c>
      <c r="B7" s="81">
        <v>2</v>
      </c>
      <c r="C7" s="81">
        <v>3</v>
      </c>
      <c r="D7" s="44">
        <v>4</v>
      </c>
      <c r="E7" s="44">
        <v>5</v>
      </c>
    </row>
    <row r="8" spans="1:9" s="61" customFormat="1" ht="18.75">
      <c r="A8" s="325" t="s">
        <v>50</v>
      </c>
      <c r="B8" s="326" t="s">
        <v>60</v>
      </c>
      <c r="C8" s="327">
        <f>C9+C10+C11</f>
        <v>-141.44</v>
      </c>
      <c r="D8" s="328">
        <f>D9+D10+D11</f>
        <v>2035.9999999999998</v>
      </c>
      <c r="E8" s="328">
        <f>E9+E10+E11</f>
        <v>1954.8999999999999</v>
      </c>
    </row>
    <row r="9" spans="1:9" s="61" customFormat="1" ht="31.5">
      <c r="A9" s="329" t="s">
        <v>49</v>
      </c>
      <c r="B9" s="330" t="s">
        <v>78</v>
      </c>
      <c r="C9" s="331">
        <v>87.1</v>
      </c>
      <c r="D9" s="332">
        <f>'7'!D9</f>
        <v>572.4</v>
      </c>
      <c r="E9" s="332">
        <v>572.4</v>
      </c>
    </row>
    <row r="10" spans="1:9" s="61" customFormat="1" ht="47.25">
      <c r="A10" s="329" t="s">
        <v>48</v>
      </c>
      <c r="B10" s="330" t="s">
        <v>61</v>
      </c>
      <c r="C10" s="331">
        <v>-228.54</v>
      </c>
      <c r="D10" s="332">
        <v>1413.3</v>
      </c>
      <c r="E10" s="332">
        <v>1332.2</v>
      </c>
    </row>
    <row r="11" spans="1:9" s="61" customFormat="1" ht="18.75">
      <c r="A11" s="333" t="s">
        <v>164</v>
      </c>
      <c r="B11" s="334" t="s">
        <v>60</v>
      </c>
      <c r="C11" s="335">
        <f>C12+C13+C14</f>
        <v>0</v>
      </c>
      <c r="D11" s="336">
        <f>D12+D13+D14</f>
        <v>50.3</v>
      </c>
      <c r="E11" s="336">
        <f>E12+E14</f>
        <v>50.3</v>
      </c>
    </row>
    <row r="12" spans="1:9" s="61" customFormat="1" ht="32.25">
      <c r="A12" s="323" t="s">
        <v>230</v>
      </c>
      <c r="B12" s="330" t="s">
        <v>229</v>
      </c>
      <c r="C12" s="331">
        <v>0</v>
      </c>
      <c r="D12" s="332">
        <v>0.3</v>
      </c>
      <c r="E12" s="332">
        <v>0.3</v>
      </c>
    </row>
    <row r="13" spans="1:9" s="61" customFormat="1" ht="18.75">
      <c r="A13" s="337" t="s">
        <v>165</v>
      </c>
      <c r="B13" s="330" t="s">
        <v>166</v>
      </c>
      <c r="C13" s="331">
        <v>0</v>
      </c>
      <c r="D13" s="332">
        <v>0</v>
      </c>
      <c r="E13" s="332">
        <v>0</v>
      </c>
    </row>
    <row r="14" spans="1:9" s="61" customFormat="1" ht="18.75">
      <c r="A14" s="207" t="s">
        <v>324</v>
      </c>
      <c r="B14" s="330" t="s">
        <v>325</v>
      </c>
      <c r="C14" s="331">
        <v>0</v>
      </c>
      <c r="D14" s="332">
        <v>50</v>
      </c>
      <c r="E14" s="332">
        <v>50</v>
      </c>
    </row>
    <row r="15" spans="1:9" s="61" customFormat="1" ht="18.75">
      <c r="A15" s="325" t="s">
        <v>47</v>
      </c>
      <c r="B15" s="326" t="s">
        <v>62</v>
      </c>
      <c r="C15" s="327">
        <f>C16</f>
        <v>-14.5</v>
      </c>
      <c r="D15" s="328">
        <f>D16</f>
        <v>350.1</v>
      </c>
      <c r="E15" s="328">
        <f>E16</f>
        <v>363.1</v>
      </c>
    </row>
    <row r="16" spans="1:9" s="61" customFormat="1" ht="18.75">
      <c r="A16" s="329" t="s">
        <v>63</v>
      </c>
      <c r="B16" s="330" t="s">
        <v>64</v>
      </c>
      <c r="C16" s="331">
        <v>-14.5</v>
      </c>
      <c r="D16" s="332">
        <v>350.1</v>
      </c>
      <c r="E16" s="332">
        <v>363.1</v>
      </c>
    </row>
    <row r="17" spans="1:5" s="61" customFormat="1" ht="31.5">
      <c r="A17" s="325" t="s">
        <v>46</v>
      </c>
      <c r="B17" s="326" t="s">
        <v>65</v>
      </c>
      <c r="C17" s="327">
        <f>C18</f>
        <v>0</v>
      </c>
      <c r="D17" s="328">
        <f>D18</f>
        <v>65</v>
      </c>
      <c r="E17" s="328">
        <f>E18</f>
        <v>65</v>
      </c>
    </row>
    <row r="18" spans="1:5" s="61" customFormat="1" ht="31.5">
      <c r="A18" s="329" t="s">
        <v>446</v>
      </c>
      <c r="B18" s="330" t="s">
        <v>154</v>
      </c>
      <c r="C18" s="331">
        <v>0</v>
      </c>
      <c r="D18" s="332">
        <v>65</v>
      </c>
      <c r="E18" s="332">
        <v>65</v>
      </c>
    </row>
    <row r="19" spans="1:5" s="61" customFormat="1" ht="18.75">
      <c r="A19" s="325" t="s">
        <v>45</v>
      </c>
      <c r="B19" s="326" t="s">
        <v>66</v>
      </c>
      <c r="C19" s="327">
        <f>C20</f>
        <v>-2.12</v>
      </c>
      <c r="D19" s="328">
        <f>D20</f>
        <v>1006.8</v>
      </c>
      <c r="E19" s="328">
        <f>E20</f>
        <v>1000.7</v>
      </c>
    </row>
    <row r="20" spans="1:5" s="61" customFormat="1" ht="18.75">
      <c r="A20" s="329" t="s">
        <v>67</v>
      </c>
      <c r="B20" s="330" t="s">
        <v>68</v>
      </c>
      <c r="C20" s="331">
        <v>-2.12</v>
      </c>
      <c r="D20" s="332">
        <v>1006.8</v>
      </c>
      <c r="E20" s="332">
        <v>1000.7</v>
      </c>
    </row>
    <row r="21" spans="1:5" s="61" customFormat="1" ht="18.75">
      <c r="A21" s="325" t="s">
        <v>44</v>
      </c>
      <c r="B21" s="326" t="s">
        <v>69</v>
      </c>
      <c r="C21" s="327">
        <f>C22+C23+C24</f>
        <v>0.04</v>
      </c>
      <c r="D21" s="328">
        <f>D24</f>
        <v>65.2</v>
      </c>
      <c r="E21" s="328">
        <f>E24</f>
        <v>65.2</v>
      </c>
    </row>
    <row r="22" spans="1:5" s="61" customFormat="1" ht="18.75">
      <c r="A22" s="329" t="s">
        <v>231</v>
      </c>
      <c r="B22" s="330" t="s">
        <v>232</v>
      </c>
      <c r="C22" s="331">
        <v>0</v>
      </c>
      <c r="D22" s="332">
        <v>0</v>
      </c>
      <c r="E22" s="332">
        <v>0</v>
      </c>
    </row>
    <row r="23" spans="1:5" s="61" customFormat="1" ht="18.75">
      <c r="A23" s="329" t="s">
        <v>233</v>
      </c>
      <c r="B23" s="330" t="s">
        <v>234</v>
      </c>
      <c r="C23" s="331">
        <v>0</v>
      </c>
      <c r="D23" s="332">
        <v>0</v>
      </c>
      <c r="E23" s="332">
        <v>0</v>
      </c>
    </row>
    <row r="24" spans="1:5" s="61" customFormat="1" ht="18.75">
      <c r="A24" s="329" t="s">
        <v>43</v>
      </c>
      <c r="B24" s="330" t="s">
        <v>70</v>
      </c>
      <c r="C24" s="331">
        <v>0.04</v>
      </c>
      <c r="D24" s="332">
        <v>65.2</v>
      </c>
      <c r="E24" s="332">
        <v>65.2</v>
      </c>
    </row>
    <row r="25" spans="1:5" s="61" customFormat="1" ht="18.75">
      <c r="A25" s="325" t="s">
        <v>79</v>
      </c>
      <c r="B25" s="326" t="s">
        <v>71</v>
      </c>
      <c r="C25" s="327">
        <f>C26</f>
        <v>0</v>
      </c>
      <c r="D25" s="328">
        <f>D26</f>
        <v>30</v>
      </c>
      <c r="E25" s="328">
        <f>E26</f>
        <v>30</v>
      </c>
    </row>
    <row r="26" spans="1:5" s="61" customFormat="1" ht="18.75">
      <c r="A26" s="329" t="s">
        <v>42</v>
      </c>
      <c r="B26" s="330" t="s">
        <v>72</v>
      </c>
      <c r="C26" s="331">
        <v>0</v>
      </c>
      <c r="D26" s="332">
        <v>30</v>
      </c>
      <c r="E26" s="332">
        <v>30</v>
      </c>
    </row>
    <row r="27" spans="1:5" s="61" customFormat="1" ht="18.75">
      <c r="A27" s="325" t="s">
        <v>41</v>
      </c>
      <c r="B27" s="326" t="s">
        <v>73</v>
      </c>
      <c r="C27" s="327">
        <f>-C28</f>
        <v>0</v>
      </c>
      <c r="D27" s="328">
        <f>D28</f>
        <v>72</v>
      </c>
      <c r="E27" s="328">
        <f>E28</f>
        <v>72</v>
      </c>
    </row>
    <row r="28" spans="1:5" s="61" customFormat="1" ht="31.5">
      <c r="A28" s="329" t="s">
        <v>80</v>
      </c>
      <c r="B28" s="330" t="s">
        <v>74</v>
      </c>
      <c r="C28" s="331" t="s">
        <v>204</v>
      </c>
      <c r="D28" s="338">
        <v>72</v>
      </c>
      <c r="E28" s="338">
        <v>72</v>
      </c>
    </row>
    <row r="29" spans="1:5" ht="15.75">
      <c r="A29" s="325" t="s">
        <v>75</v>
      </c>
      <c r="B29" s="326" t="s">
        <v>76</v>
      </c>
      <c r="C29" s="327">
        <f>C30</f>
        <v>0</v>
      </c>
      <c r="D29" s="328">
        <f>D30</f>
        <v>122</v>
      </c>
      <c r="E29" s="328">
        <f>E30</f>
        <v>122</v>
      </c>
    </row>
    <row r="30" spans="1:5" ht="15.75">
      <c r="A30" s="329" t="s">
        <v>77</v>
      </c>
      <c r="B30" s="330" t="s">
        <v>235</v>
      </c>
      <c r="C30" s="331">
        <v>0</v>
      </c>
      <c r="D30" s="332">
        <v>122</v>
      </c>
      <c r="E30" s="332">
        <v>122</v>
      </c>
    </row>
    <row r="31" spans="1:5" ht="15.75">
      <c r="A31" s="342" t="s">
        <v>318</v>
      </c>
      <c r="B31" s="330" t="s">
        <v>319</v>
      </c>
      <c r="C31" s="331">
        <v>61.3</v>
      </c>
      <c r="D31" s="332">
        <v>61.3</v>
      </c>
      <c r="E31" s="332">
        <v>121.5</v>
      </c>
    </row>
    <row r="32" spans="1:5" ht="15.75">
      <c r="A32" s="339" t="s">
        <v>40</v>
      </c>
      <c r="B32" s="340"/>
      <c r="C32" s="341">
        <v>-96.72</v>
      </c>
      <c r="D32" s="328">
        <f>D31+D29+D27+D25+D21+D19+D17+D15+D8</f>
        <v>3808.3999999999996</v>
      </c>
      <c r="E32" s="328">
        <f>E31+E29+E27+E25+E21+E19+E17+E15+E8</f>
        <v>3794.3999999999996</v>
      </c>
    </row>
    <row r="33" spans="2:3">
      <c r="B33" s="41"/>
      <c r="C33" s="41"/>
    </row>
    <row r="34" spans="2:3">
      <c r="B34" s="41"/>
      <c r="C34" s="41"/>
    </row>
    <row r="35" spans="2:3">
      <c r="B35" s="41"/>
      <c r="C35" s="41"/>
    </row>
    <row r="36" spans="2:3">
      <c r="B36" s="41"/>
      <c r="C36" s="41"/>
    </row>
    <row r="37" spans="2:3">
      <c r="B37" s="41"/>
      <c r="C37" s="41"/>
    </row>
    <row r="38" spans="2:3">
      <c r="B38" s="41"/>
      <c r="C38" s="41"/>
    </row>
    <row r="39" spans="2:3">
      <c r="B39" s="41"/>
      <c r="C39" s="41"/>
    </row>
    <row r="40" spans="2:3">
      <c r="B40" s="41"/>
      <c r="C40" s="41"/>
    </row>
    <row r="41" spans="2:3">
      <c r="B41" s="41"/>
      <c r="C41" s="41"/>
    </row>
    <row r="42" spans="2:3">
      <c r="B42" s="41"/>
      <c r="C42" s="41"/>
    </row>
    <row r="43" spans="2:3">
      <c r="B43" s="41"/>
      <c r="C43" s="41"/>
    </row>
    <row r="44" spans="2:3">
      <c r="B44" s="41"/>
      <c r="C44" s="41"/>
    </row>
    <row r="45" spans="2:3">
      <c r="B45" s="41"/>
      <c r="C45" s="41"/>
    </row>
    <row r="46" spans="2:3">
      <c r="B46" s="41"/>
      <c r="C46" s="41"/>
    </row>
    <row r="47" spans="2:3">
      <c r="B47" s="41"/>
      <c r="C47" s="41"/>
    </row>
    <row r="48" spans="2:3">
      <c r="B48" s="41"/>
      <c r="C48" s="41"/>
    </row>
    <row r="49" spans="2:3">
      <c r="B49" s="41"/>
      <c r="C49" s="41"/>
    </row>
    <row r="50" spans="2:3">
      <c r="B50" s="41"/>
      <c r="C50" s="41"/>
    </row>
    <row r="51" spans="2:3">
      <c r="B51" s="41"/>
      <c r="C51" s="41"/>
    </row>
    <row r="52" spans="2:3">
      <c r="B52" s="41"/>
      <c r="C52" s="41"/>
    </row>
    <row r="53" spans="2:3">
      <c r="B53" s="41"/>
      <c r="C53" s="41"/>
    </row>
    <row r="54" spans="2:3">
      <c r="B54" s="41"/>
      <c r="C54" s="41"/>
    </row>
    <row r="55" spans="2:3">
      <c r="B55" s="41"/>
      <c r="C55" s="41"/>
    </row>
    <row r="56" spans="2:3">
      <c r="B56" s="41"/>
      <c r="C56" s="41"/>
    </row>
    <row r="57" spans="2:3">
      <c r="B57" s="41"/>
      <c r="C57" s="41"/>
    </row>
    <row r="58" spans="2:3">
      <c r="B58" s="41"/>
      <c r="C58" s="41"/>
    </row>
    <row r="59" spans="2:3">
      <c r="B59" s="41"/>
      <c r="C59" s="41"/>
    </row>
    <row r="60" spans="2:3">
      <c r="B60" s="41"/>
      <c r="C60" s="41"/>
    </row>
    <row r="61" spans="2:3">
      <c r="B61" s="41"/>
      <c r="C61" s="41"/>
    </row>
    <row r="62" spans="2:3">
      <c r="B62" s="41"/>
      <c r="C62" s="41"/>
    </row>
    <row r="63" spans="2:3">
      <c r="B63" s="41"/>
      <c r="C63" s="41"/>
    </row>
    <row r="64" spans="2:3">
      <c r="B64" s="41"/>
      <c r="C64" s="41"/>
    </row>
    <row r="65" spans="2:3">
      <c r="B65" s="41"/>
      <c r="C65" s="41"/>
    </row>
    <row r="66" spans="2:3">
      <c r="B66" s="41"/>
      <c r="C66" s="41"/>
    </row>
    <row r="67" spans="2:3">
      <c r="B67" s="41"/>
      <c r="C67" s="41"/>
    </row>
    <row r="68" spans="2:3">
      <c r="B68" s="41"/>
      <c r="C68" s="41"/>
    </row>
    <row r="69" spans="2:3">
      <c r="B69" s="41"/>
      <c r="C69" s="41"/>
    </row>
    <row r="70" spans="2:3">
      <c r="B70" s="41"/>
      <c r="C70" s="41"/>
    </row>
    <row r="71" spans="2:3">
      <c r="B71" s="41"/>
      <c r="C71" s="41"/>
    </row>
    <row r="72" spans="2:3">
      <c r="B72" s="41"/>
      <c r="C72" s="41"/>
    </row>
    <row r="73" spans="2:3">
      <c r="B73" s="41"/>
      <c r="C73" s="41"/>
    </row>
    <row r="74" spans="2:3">
      <c r="B74" s="41"/>
      <c r="C74" s="41"/>
    </row>
    <row r="75" spans="2:3">
      <c r="B75" s="41"/>
      <c r="C75" s="41"/>
    </row>
    <row r="76" spans="2:3">
      <c r="B76" s="41"/>
      <c r="C76" s="41"/>
    </row>
    <row r="77" spans="2:3">
      <c r="B77" s="41"/>
      <c r="C77" s="41"/>
    </row>
    <row r="78" spans="2:3">
      <c r="B78" s="41"/>
      <c r="C78" s="41"/>
    </row>
    <row r="79" spans="2:3">
      <c r="B79" s="41"/>
      <c r="C79" s="41"/>
    </row>
    <row r="80" spans="2:3">
      <c r="B80" s="41"/>
      <c r="C80" s="41"/>
    </row>
    <row r="81" spans="2:3">
      <c r="B81" s="41"/>
      <c r="C81" s="41"/>
    </row>
  </sheetData>
  <mergeCells count="4">
    <mergeCell ref="A4:D4"/>
    <mergeCell ref="D5:E5"/>
    <mergeCell ref="D2:E2"/>
    <mergeCell ref="G2:I2"/>
  </mergeCells>
  <pageMargins left="0.70866141732283472" right="0.70866141732283472" top="0.39370078740157483" bottom="0.35433070866141736" header="0.31496062992125984" footer="0.31496062992125984"/>
  <pageSetup paperSize="9" scale="62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9"/>
  <sheetViews>
    <sheetView view="pageLayout" zoomScale="70" zoomScaleSheetLayoutView="89" zoomScalePageLayoutView="70" workbookViewId="0">
      <selection activeCell="K8" sqref="K8"/>
    </sheetView>
  </sheetViews>
  <sheetFormatPr defaultRowHeight="12.75"/>
  <cols>
    <col min="1" max="1" width="9.140625" style="95"/>
    <col min="2" max="2" width="38.42578125" style="95" customWidth="1"/>
    <col min="3" max="3" width="5.28515625" style="92" customWidth="1"/>
    <col min="4" max="4" width="51" style="93" customWidth="1"/>
    <col min="5" max="5" width="12.42578125" style="94" customWidth="1"/>
    <col min="6" max="6" width="15.28515625" style="94" customWidth="1"/>
    <col min="7" max="7" width="17.7109375" style="94" customWidth="1"/>
    <col min="8" max="8" width="12.42578125" style="94" customWidth="1"/>
    <col min="9" max="9" width="15" style="94" customWidth="1"/>
    <col min="10" max="10" width="16.140625" style="94" customWidth="1"/>
    <col min="11" max="257" width="9.140625" style="95"/>
    <col min="258" max="258" width="3.5703125" style="95" customWidth="1"/>
    <col min="259" max="259" width="40.85546875" style="95" customWidth="1"/>
    <col min="260" max="260" width="5.140625" style="95" customWidth="1"/>
    <col min="261" max="262" width="4.28515625" style="95" customWidth="1"/>
    <col min="263" max="263" width="8.5703125" style="95" customWidth="1"/>
    <col min="264" max="264" width="6.7109375" style="95" customWidth="1"/>
    <col min="265" max="265" width="11.28515625" style="95" customWidth="1"/>
    <col min="266" max="266" width="12.28515625" style="95" customWidth="1"/>
    <col min="267" max="513" width="9.140625" style="95"/>
    <col min="514" max="514" width="3.5703125" style="95" customWidth="1"/>
    <col min="515" max="515" width="40.85546875" style="95" customWidth="1"/>
    <col min="516" max="516" width="5.140625" style="95" customWidth="1"/>
    <col min="517" max="518" width="4.28515625" style="95" customWidth="1"/>
    <col min="519" max="519" width="8.5703125" style="95" customWidth="1"/>
    <col min="520" max="520" width="6.7109375" style="95" customWidth="1"/>
    <col min="521" max="521" width="11.28515625" style="95" customWidth="1"/>
    <col min="522" max="522" width="12.28515625" style="95" customWidth="1"/>
    <col min="523" max="769" width="9.140625" style="95"/>
    <col min="770" max="770" width="3.5703125" style="95" customWidth="1"/>
    <col min="771" max="771" width="40.85546875" style="95" customWidth="1"/>
    <col min="772" max="772" width="5.140625" style="95" customWidth="1"/>
    <col min="773" max="774" width="4.28515625" style="95" customWidth="1"/>
    <col min="775" max="775" width="8.5703125" style="95" customWidth="1"/>
    <col min="776" max="776" width="6.7109375" style="95" customWidth="1"/>
    <col min="777" max="777" width="11.28515625" style="95" customWidth="1"/>
    <col min="778" max="778" width="12.28515625" style="95" customWidth="1"/>
    <col min="779" max="1025" width="9.140625" style="95"/>
    <col min="1026" max="1026" width="3.5703125" style="95" customWidth="1"/>
    <col min="1027" max="1027" width="40.85546875" style="95" customWidth="1"/>
    <col min="1028" max="1028" width="5.140625" style="95" customWidth="1"/>
    <col min="1029" max="1030" width="4.28515625" style="95" customWidth="1"/>
    <col min="1031" max="1031" width="8.5703125" style="95" customWidth="1"/>
    <col min="1032" max="1032" width="6.7109375" style="95" customWidth="1"/>
    <col min="1033" max="1033" width="11.28515625" style="95" customWidth="1"/>
    <col min="1034" max="1034" width="12.28515625" style="95" customWidth="1"/>
    <col min="1035" max="1281" width="9.140625" style="95"/>
    <col min="1282" max="1282" width="3.5703125" style="95" customWidth="1"/>
    <col min="1283" max="1283" width="40.85546875" style="95" customWidth="1"/>
    <col min="1284" max="1284" width="5.140625" style="95" customWidth="1"/>
    <col min="1285" max="1286" width="4.28515625" style="95" customWidth="1"/>
    <col min="1287" max="1287" width="8.5703125" style="95" customWidth="1"/>
    <col min="1288" max="1288" width="6.7109375" style="95" customWidth="1"/>
    <col min="1289" max="1289" width="11.28515625" style="95" customWidth="1"/>
    <col min="1290" max="1290" width="12.28515625" style="95" customWidth="1"/>
    <col min="1291" max="1537" width="9.140625" style="95"/>
    <col min="1538" max="1538" width="3.5703125" style="95" customWidth="1"/>
    <col min="1539" max="1539" width="40.85546875" style="95" customWidth="1"/>
    <col min="1540" max="1540" width="5.140625" style="95" customWidth="1"/>
    <col min="1541" max="1542" width="4.28515625" style="95" customWidth="1"/>
    <col min="1543" max="1543" width="8.5703125" style="95" customWidth="1"/>
    <col min="1544" max="1544" width="6.7109375" style="95" customWidth="1"/>
    <col min="1545" max="1545" width="11.28515625" style="95" customWidth="1"/>
    <col min="1546" max="1546" width="12.28515625" style="95" customWidth="1"/>
    <col min="1547" max="1793" width="9.140625" style="95"/>
    <col min="1794" max="1794" width="3.5703125" style="95" customWidth="1"/>
    <col min="1795" max="1795" width="40.85546875" style="95" customWidth="1"/>
    <col min="1796" max="1796" width="5.140625" style="95" customWidth="1"/>
    <col min="1797" max="1798" width="4.28515625" style="95" customWidth="1"/>
    <col min="1799" max="1799" width="8.5703125" style="95" customWidth="1"/>
    <col min="1800" max="1800" width="6.7109375" style="95" customWidth="1"/>
    <col min="1801" max="1801" width="11.28515625" style="95" customWidth="1"/>
    <col min="1802" max="1802" width="12.28515625" style="95" customWidth="1"/>
    <col min="1803" max="2049" width="9.140625" style="95"/>
    <col min="2050" max="2050" width="3.5703125" style="95" customWidth="1"/>
    <col min="2051" max="2051" width="40.85546875" style="95" customWidth="1"/>
    <col min="2052" max="2052" width="5.140625" style="95" customWidth="1"/>
    <col min="2053" max="2054" width="4.28515625" style="95" customWidth="1"/>
    <col min="2055" max="2055" width="8.5703125" style="95" customWidth="1"/>
    <col min="2056" max="2056" width="6.7109375" style="95" customWidth="1"/>
    <col min="2057" max="2057" width="11.28515625" style="95" customWidth="1"/>
    <col min="2058" max="2058" width="12.28515625" style="95" customWidth="1"/>
    <col min="2059" max="2305" width="9.140625" style="95"/>
    <col min="2306" max="2306" width="3.5703125" style="95" customWidth="1"/>
    <col min="2307" max="2307" width="40.85546875" style="95" customWidth="1"/>
    <col min="2308" max="2308" width="5.140625" style="95" customWidth="1"/>
    <col min="2309" max="2310" width="4.28515625" style="95" customWidth="1"/>
    <col min="2311" max="2311" width="8.5703125" style="95" customWidth="1"/>
    <col min="2312" max="2312" width="6.7109375" style="95" customWidth="1"/>
    <col min="2313" max="2313" width="11.28515625" style="95" customWidth="1"/>
    <col min="2314" max="2314" width="12.28515625" style="95" customWidth="1"/>
    <col min="2315" max="2561" width="9.140625" style="95"/>
    <col min="2562" max="2562" width="3.5703125" style="95" customWidth="1"/>
    <col min="2563" max="2563" width="40.85546875" style="95" customWidth="1"/>
    <col min="2564" max="2564" width="5.140625" style="95" customWidth="1"/>
    <col min="2565" max="2566" width="4.28515625" style="95" customWidth="1"/>
    <col min="2567" max="2567" width="8.5703125" style="95" customWidth="1"/>
    <col min="2568" max="2568" width="6.7109375" style="95" customWidth="1"/>
    <col min="2569" max="2569" width="11.28515625" style="95" customWidth="1"/>
    <col min="2570" max="2570" width="12.28515625" style="95" customWidth="1"/>
    <col min="2571" max="2817" width="9.140625" style="95"/>
    <col min="2818" max="2818" width="3.5703125" style="95" customWidth="1"/>
    <col min="2819" max="2819" width="40.85546875" style="95" customWidth="1"/>
    <col min="2820" max="2820" width="5.140625" style="95" customWidth="1"/>
    <col min="2821" max="2822" width="4.28515625" style="95" customWidth="1"/>
    <col min="2823" max="2823" width="8.5703125" style="95" customWidth="1"/>
    <col min="2824" max="2824" width="6.7109375" style="95" customWidth="1"/>
    <col min="2825" max="2825" width="11.28515625" style="95" customWidth="1"/>
    <col min="2826" max="2826" width="12.28515625" style="95" customWidth="1"/>
    <col min="2827" max="3073" width="9.140625" style="95"/>
    <col min="3074" max="3074" width="3.5703125" style="95" customWidth="1"/>
    <col min="3075" max="3075" width="40.85546875" style="95" customWidth="1"/>
    <col min="3076" max="3076" width="5.140625" style="95" customWidth="1"/>
    <col min="3077" max="3078" width="4.28515625" style="95" customWidth="1"/>
    <col min="3079" max="3079" width="8.5703125" style="95" customWidth="1"/>
    <col min="3080" max="3080" width="6.7109375" style="95" customWidth="1"/>
    <col min="3081" max="3081" width="11.28515625" style="95" customWidth="1"/>
    <col min="3082" max="3082" width="12.28515625" style="95" customWidth="1"/>
    <col min="3083" max="3329" width="9.140625" style="95"/>
    <col min="3330" max="3330" width="3.5703125" style="95" customWidth="1"/>
    <col min="3331" max="3331" width="40.85546875" style="95" customWidth="1"/>
    <col min="3332" max="3332" width="5.140625" style="95" customWidth="1"/>
    <col min="3333" max="3334" width="4.28515625" style="95" customWidth="1"/>
    <col min="3335" max="3335" width="8.5703125" style="95" customWidth="1"/>
    <col min="3336" max="3336" width="6.7109375" style="95" customWidth="1"/>
    <col min="3337" max="3337" width="11.28515625" style="95" customWidth="1"/>
    <col min="3338" max="3338" width="12.28515625" style="95" customWidth="1"/>
    <col min="3339" max="3585" width="9.140625" style="95"/>
    <col min="3586" max="3586" width="3.5703125" style="95" customWidth="1"/>
    <col min="3587" max="3587" width="40.85546875" style="95" customWidth="1"/>
    <col min="3588" max="3588" width="5.140625" style="95" customWidth="1"/>
    <col min="3589" max="3590" width="4.28515625" style="95" customWidth="1"/>
    <col min="3591" max="3591" width="8.5703125" style="95" customWidth="1"/>
    <col min="3592" max="3592" width="6.7109375" style="95" customWidth="1"/>
    <col min="3593" max="3593" width="11.28515625" style="95" customWidth="1"/>
    <col min="3594" max="3594" width="12.28515625" style="95" customWidth="1"/>
    <col min="3595" max="3841" width="9.140625" style="95"/>
    <col min="3842" max="3842" width="3.5703125" style="95" customWidth="1"/>
    <col min="3843" max="3843" width="40.85546875" style="95" customWidth="1"/>
    <col min="3844" max="3844" width="5.140625" style="95" customWidth="1"/>
    <col min="3845" max="3846" width="4.28515625" style="95" customWidth="1"/>
    <col min="3847" max="3847" width="8.5703125" style="95" customWidth="1"/>
    <col min="3848" max="3848" width="6.7109375" style="95" customWidth="1"/>
    <col min="3849" max="3849" width="11.28515625" style="95" customWidth="1"/>
    <col min="3850" max="3850" width="12.28515625" style="95" customWidth="1"/>
    <col min="3851" max="4097" width="9.140625" style="95"/>
    <col min="4098" max="4098" width="3.5703125" style="95" customWidth="1"/>
    <col min="4099" max="4099" width="40.85546875" style="95" customWidth="1"/>
    <col min="4100" max="4100" width="5.140625" style="95" customWidth="1"/>
    <col min="4101" max="4102" width="4.28515625" style="95" customWidth="1"/>
    <col min="4103" max="4103" width="8.5703125" style="95" customWidth="1"/>
    <col min="4104" max="4104" width="6.7109375" style="95" customWidth="1"/>
    <col min="4105" max="4105" width="11.28515625" style="95" customWidth="1"/>
    <col min="4106" max="4106" width="12.28515625" style="95" customWidth="1"/>
    <col min="4107" max="4353" width="9.140625" style="95"/>
    <col min="4354" max="4354" width="3.5703125" style="95" customWidth="1"/>
    <col min="4355" max="4355" width="40.85546875" style="95" customWidth="1"/>
    <col min="4356" max="4356" width="5.140625" style="95" customWidth="1"/>
    <col min="4357" max="4358" width="4.28515625" style="95" customWidth="1"/>
    <col min="4359" max="4359" width="8.5703125" style="95" customWidth="1"/>
    <col min="4360" max="4360" width="6.7109375" style="95" customWidth="1"/>
    <col min="4361" max="4361" width="11.28515625" style="95" customWidth="1"/>
    <col min="4362" max="4362" width="12.28515625" style="95" customWidth="1"/>
    <col min="4363" max="4609" width="9.140625" style="95"/>
    <col min="4610" max="4610" width="3.5703125" style="95" customWidth="1"/>
    <col min="4611" max="4611" width="40.85546875" style="95" customWidth="1"/>
    <col min="4612" max="4612" width="5.140625" style="95" customWidth="1"/>
    <col min="4613" max="4614" width="4.28515625" style="95" customWidth="1"/>
    <col min="4615" max="4615" width="8.5703125" style="95" customWidth="1"/>
    <col min="4616" max="4616" width="6.7109375" style="95" customWidth="1"/>
    <col min="4617" max="4617" width="11.28515625" style="95" customWidth="1"/>
    <col min="4618" max="4618" width="12.28515625" style="95" customWidth="1"/>
    <col min="4619" max="4865" width="9.140625" style="95"/>
    <col min="4866" max="4866" width="3.5703125" style="95" customWidth="1"/>
    <col min="4867" max="4867" width="40.85546875" style="95" customWidth="1"/>
    <col min="4868" max="4868" width="5.140625" style="95" customWidth="1"/>
    <col min="4869" max="4870" width="4.28515625" style="95" customWidth="1"/>
    <col min="4871" max="4871" width="8.5703125" style="95" customWidth="1"/>
    <col min="4872" max="4872" width="6.7109375" style="95" customWidth="1"/>
    <col min="4873" max="4873" width="11.28515625" style="95" customWidth="1"/>
    <col min="4874" max="4874" width="12.28515625" style="95" customWidth="1"/>
    <col min="4875" max="5121" width="9.140625" style="95"/>
    <col min="5122" max="5122" width="3.5703125" style="95" customWidth="1"/>
    <col min="5123" max="5123" width="40.85546875" style="95" customWidth="1"/>
    <col min="5124" max="5124" width="5.140625" style="95" customWidth="1"/>
    <col min="5125" max="5126" width="4.28515625" style="95" customWidth="1"/>
    <col min="5127" max="5127" width="8.5703125" style="95" customWidth="1"/>
    <col min="5128" max="5128" width="6.7109375" style="95" customWidth="1"/>
    <col min="5129" max="5129" width="11.28515625" style="95" customWidth="1"/>
    <col min="5130" max="5130" width="12.28515625" style="95" customWidth="1"/>
    <col min="5131" max="5377" width="9.140625" style="95"/>
    <col min="5378" max="5378" width="3.5703125" style="95" customWidth="1"/>
    <col min="5379" max="5379" width="40.85546875" style="95" customWidth="1"/>
    <col min="5380" max="5380" width="5.140625" style="95" customWidth="1"/>
    <col min="5381" max="5382" width="4.28515625" style="95" customWidth="1"/>
    <col min="5383" max="5383" width="8.5703125" style="95" customWidth="1"/>
    <col min="5384" max="5384" width="6.7109375" style="95" customWidth="1"/>
    <col min="5385" max="5385" width="11.28515625" style="95" customWidth="1"/>
    <col min="5386" max="5386" width="12.28515625" style="95" customWidth="1"/>
    <col min="5387" max="5633" width="9.140625" style="95"/>
    <col min="5634" max="5634" width="3.5703125" style="95" customWidth="1"/>
    <col min="5635" max="5635" width="40.85546875" style="95" customWidth="1"/>
    <col min="5636" max="5636" width="5.140625" style="95" customWidth="1"/>
    <col min="5637" max="5638" width="4.28515625" style="95" customWidth="1"/>
    <col min="5639" max="5639" width="8.5703125" style="95" customWidth="1"/>
    <col min="5640" max="5640" width="6.7109375" style="95" customWidth="1"/>
    <col min="5641" max="5641" width="11.28515625" style="95" customWidth="1"/>
    <col min="5642" max="5642" width="12.28515625" style="95" customWidth="1"/>
    <col min="5643" max="5889" width="9.140625" style="95"/>
    <col min="5890" max="5890" width="3.5703125" style="95" customWidth="1"/>
    <col min="5891" max="5891" width="40.85546875" style="95" customWidth="1"/>
    <col min="5892" max="5892" width="5.140625" style="95" customWidth="1"/>
    <col min="5893" max="5894" width="4.28515625" style="95" customWidth="1"/>
    <col min="5895" max="5895" width="8.5703125" style="95" customWidth="1"/>
    <col min="5896" max="5896" width="6.7109375" style="95" customWidth="1"/>
    <col min="5897" max="5897" width="11.28515625" style="95" customWidth="1"/>
    <col min="5898" max="5898" width="12.28515625" style="95" customWidth="1"/>
    <col min="5899" max="6145" width="9.140625" style="95"/>
    <col min="6146" max="6146" width="3.5703125" style="95" customWidth="1"/>
    <col min="6147" max="6147" width="40.85546875" style="95" customWidth="1"/>
    <col min="6148" max="6148" width="5.140625" style="95" customWidth="1"/>
    <col min="6149" max="6150" width="4.28515625" style="95" customWidth="1"/>
    <col min="6151" max="6151" width="8.5703125" style="95" customWidth="1"/>
    <col min="6152" max="6152" width="6.7109375" style="95" customWidth="1"/>
    <col min="6153" max="6153" width="11.28515625" style="95" customWidth="1"/>
    <col min="6154" max="6154" width="12.28515625" style="95" customWidth="1"/>
    <col min="6155" max="6401" width="9.140625" style="95"/>
    <col min="6402" max="6402" width="3.5703125" style="95" customWidth="1"/>
    <col min="6403" max="6403" width="40.85546875" style="95" customWidth="1"/>
    <col min="6404" max="6404" width="5.140625" style="95" customWidth="1"/>
    <col min="6405" max="6406" width="4.28515625" style="95" customWidth="1"/>
    <col min="6407" max="6407" width="8.5703125" style="95" customWidth="1"/>
    <col min="6408" max="6408" width="6.7109375" style="95" customWidth="1"/>
    <col min="6409" max="6409" width="11.28515625" style="95" customWidth="1"/>
    <col min="6410" max="6410" width="12.28515625" style="95" customWidth="1"/>
    <col min="6411" max="6657" width="9.140625" style="95"/>
    <col min="6658" max="6658" width="3.5703125" style="95" customWidth="1"/>
    <col min="6659" max="6659" width="40.85546875" style="95" customWidth="1"/>
    <col min="6660" max="6660" width="5.140625" style="95" customWidth="1"/>
    <col min="6661" max="6662" width="4.28515625" style="95" customWidth="1"/>
    <col min="6663" max="6663" width="8.5703125" style="95" customWidth="1"/>
    <col min="6664" max="6664" width="6.7109375" style="95" customWidth="1"/>
    <col min="6665" max="6665" width="11.28515625" style="95" customWidth="1"/>
    <col min="6666" max="6666" width="12.28515625" style="95" customWidth="1"/>
    <col min="6667" max="6913" width="9.140625" style="95"/>
    <col min="6914" max="6914" width="3.5703125" style="95" customWidth="1"/>
    <col min="6915" max="6915" width="40.85546875" style="95" customWidth="1"/>
    <col min="6916" max="6916" width="5.140625" style="95" customWidth="1"/>
    <col min="6917" max="6918" width="4.28515625" style="95" customWidth="1"/>
    <col min="6919" max="6919" width="8.5703125" style="95" customWidth="1"/>
    <col min="6920" max="6920" width="6.7109375" style="95" customWidth="1"/>
    <col min="6921" max="6921" width="11.28515625" style="95" customWidth="1"/>
    <col min="6922" max="6922" width="12.28515625" style="95" customWidth="1"/>
    <col min="6923" max="7169" width="9.140625" style="95"/>
    <col min="7170" max="7170" width="3.5703125" style="95" customWidth="1"/>
    <col min="7171" max="7171" width="40.85546875" style="95" customWidth="1"/>
    <col min="7172" max="7172" width="5.140625" style="95" customWidth="1"/>
    <col min="7173" max="7174" width="4.28515625" style="95" customWidth="1"/>
    <col min="7175" max="7175" width="8.5703125" style="95" customWidth="1"/>
    <col min="7176" max="7176" width="6.7109375" style="95" customWidth="1"/>
    <col min="7177" max="7177" width="11.28515625" style="95" customWidth="1"/>
    <col min="7178" max="7178" width="12.28515625" style="95" customWidth="1"/>
    <col min="7179" max="7425" width="9.140625" style="95"/>
    <col min="7426" max="7426" width="3.5703125" style="95" customWidth="1"/>
    <col min="7427" max="7427" width="40.85546875" style="95" customWidth="1"/>
    <col min="7428" max="7428" width="5.140625" style="95" customWidth="1"/>
    <col min="7429" max="7430" width="4.28515625" style="95" customWidth="1"/>
    <col min="7431" max="7431" width="8.5703125" style="95" customWidth="1"/>
    <col min="7432" max="7432" width="6.7109375" style="95" customWidth="1"/>
    <col min="7433" max="7433" width="11.28515625" style="95" customWidth="1"/>
    <col min="7434" max="7434" width="12.28515625" style="95" customWidth="1"/>
    <col min="7435" max="7681" width="9.140625" style="95"/>
    <col min="7682" max="7682" width="3.5703125" style="95" customWidth="1"/>
    <col min="7683" max="7683" width="40.85546875" style="95" customWidth="1"/>
    <col min="7684" max="7684" width="5.140625" style="95" customWidth="1"/>
    <col min="7685" max="7686" width="4.28515625" style="95" customWidth="1"/>
    <col min="7687" max="7687" width="8.5703125" style="95" customWidth="1"/>
    <col min="7688" max="7688" width="6.7109375" style="95" customWidth="1"/>
    <col min="7689" max="7689" width="11.28515625" style="95" customWidth="1"/>
    <col min="7690" max="7690" width="12.28515625" style="95" customWidth="1"/>
    <col min="7691" max="7937" width="9.140625" style="95"/>
    <col min="7938" max="7938" width="3.5703125" style="95" customWidth="1"/>
    <col min="7939" max="7939" width="40.85546875" style="95" customWidth="1"/>
    <col min="7940" max="7940" width="5.140625" style="95" customWidth="1"/>
    <col min="7941" max="7942" width="4.28515625" style="95" customWidth="1"/>
    <col min="7943" max="7943" width="8.5703125" style="95" customWidth="1"/>
    <col min="7944" max="7944" width="6.7109375" style="95" customWidth="1"/>
    <col min="7945" max="7945" width="11.28515625" style="95" customWidth="1"/>
    <col min="7946" max="7946" width="12.28515625" style="95" customWidth="1"/>
    <col min="7947" max="8193" width="9.140625" style="95"/>
    <col min="8194" max="8194" width="3.5703125" style="95" customWidth="1"/>
    <col min="8195" max="8195" width="40.85546875" style="95" customWidth="1"/>
    <col min="8196" max="8196" width="5.140625" style="95" customWidth="1"/>
    <col min="8197" max="8198" width="4.28515625" style="95" customWidth="1"/>
    <col min="8199" max="8199" width="8.5703125" style="95" customWidth="1"/>
    <col min="8200" max="8200" width="6.7109375" style="95" customWidth="1"/>
    <col min="8201" max="8201" width="11.28515625" style="95" customWidth="1"/>
    <col min="8202" max="8202" width="12.28515625" style="95" customWidth="1"/>
    <col min="8203" max="8449" width="9.140625" style="95"/>
    <col min="8450" max="8450" width="3.5703125" style="95" customWidth="1"/>
    <col min="8451" max="8451" width="40.85546875" style="95" customWidth="1"/>
    <col min="8452" max="8452" width="5.140625" style="95" customWidth="1"/>
    <col min="8453" max="8454" width="4.28515625" style="95" customWidth="1"/>
    <col min="8455" max="8455" width="8.5703125" style="95" customWidth="1"/>
    <col min="8456" max="8456" width="6.7109375" style="95" customWidth="1"/>
    <col min="8457" max="8457" width="11.28515625" style="95" customWidth="1"/>
    <col min="8458" max="8458" width="12.28515625" style="95" customWidth="1"/>
    <col min="8459" max="8705" width="9.140625" style="95"/>
    <col min="8706" max="8706" width="3.5703125" style="95" customWidth="1"/>
    <col min="8707" max="8707" width="40.85546875" style="95" customWidth="1"/>
    <col min="8708" max="8708" width="5.140625" style="95" customWidth="1"/>
    <col min="8709" max="8710" width="4.28515625" style="95" customWidth="1"/>
    <col min="8711" max="8711" width="8.5703125" style="95" customWidth="1"/>
    <col min="8712" max="8712" width="6.7109375" style="95" customWidth="1"/>
    <col min="8713" max="8713" width="11.28515625" style="95" customWidth="1"/>
    <col min="8714" max="8714" width="12.28515625" style="95" customWidth="1"/>
    <col min="8715" max="8961" width="9.140625" style="95"/>
    <col min="8962" max="8962" width="3.5703125" style="95" customWidth="1"/>
    <col min="8963" max="8963" width="40.85546875" style="95" customWidth="1"/>
    <col min="8964" max="8964" width="5.140625" style="95" customWidth="1"/>
    <col min="8965" max="8966" width="4.28515625" style="95" customWidth="1"/>
    <col min="8967" max="8967" width="8.5703125" style="95" customWidth="1"/>
    <col min="8968" max="8968" width="6.7109375" style="95" customWidth="1"/>
    <col min="8969" max="8969" width="11.28515625" style="95" customWidth="1"/>
    <col min="8970" max="8970" width="12.28515625" style="95" customWidth="1"/>
    <col min="8971" max="9217" width="9.140625" style="95"/>
    <col min="9218" max="9218" width="3.5703125" style="95" customWidth="1"/>
    <col min="9219" max="9219" width="40.85546875" style="95" customWidth="1"/>
    <col min="9220" max="9220" width="5.140625" style="95" customWidth="1"/>
    <col min="9221" max="9222" width="4.28515625" style="95" customWidth="1"/>
    <col min="9223" max="9223" width="8.5703125" style="95" customWidth="1"/>
    <col min="9224" max="9224" width="6.7109375" style="95" customWidth="1"/>
    <col min="9225" max="9225" width="11.28515625" style="95" customWidth="1"/>
    <col min="9226" max="9226" width="12.28515625" style="95" customWidth="1"/>
    <col min="9227" max="9473" width="9.140625" style="95"/>
    <col min="9474" max="9474" width="3.5703125" style="95" customWidth="1"/>
    <col min="9475" max="9475" width="40.85546875" style="95" customWidth="1"/>
    <col min="9476" max="9476" width="5.140625" style="95" customWidth="1"/>
    <col min="9477" max="9478" width="4.28515625" style="95" customWidth="1"/>
    <col min="9479" max="9479" width="8.5703125" style="95" customWidth="1"/>
    <col min="9480" max="9480" width="6.7109375" style="95" customWidth="1"/>
    <col min="9481" max="9481" width="11.28515625" style="95" customWidth="1"/>
    <col min="9482" max="9482" width="12.28515625" style="95" customWidth="1"/>
    <col min="9483" max="9729" width="9.140625" style="95"/>
    <col min="9730" max="9730" width="3.5703125" style="95" customWidth="1"/>
    <col min="9731" max="9731" width="40.85546875" style="95" customWidth="1"/>
    <col min="9732" max="9732" width="5.140625" style="95" customWidth="1"/>
    <col min="9733" max="9734" width="4.28515625" style="95" customWidth="1"/>
    <col min="9735" max="9735" width="8.5703125" style="95" customWidth="1"/>
    <col min="9736" max="9736" width="6.7109375" style="95" customWidth="1"/>
    <col min="9737" max="9737" width="11.28515625" style="95" customWidth="1"/>
    <col min="9738" max="9738" width="12.28515625" style="95" customWidth="1"/>
    <col min="9739" max="9985" width="9.140625" style="95"/>
    <col min="9986" max="9986" width="3.5703125" style="95" customWidth="1"/>
    <col min="9987" max="9987" width="40.85546875" style="95" customWidth="1"/>
    <col min="9988" max="9988" width="5.140625" style="95" customWidth="1"/>
    <col min="9989" max="9990" width="4.28515625" style="95" customWidth="1"/>
    <col min="9991" max="9991" width="8.5703125" style="95" customWidth="1"/>
    <col min="9992" max="9992" width="6.7109375" style="95" customWidth="1"/>
    <col min="9993" max="9993" width="11.28515625" style="95" customWidth="1"/>
    <col min="9994" max="9994" width="12.28515625" style="95" customWidth="1"/>
    <col min="9995" max="10241" width="9.140625" style="95"/>
    <col min="10242" max="10242" width="3.5703125" style="95" customWidth="1"/>
    <col min="10243" max="10243" width="40.85546875" style="95" customWidth="1"/>
    <col min="10244" max="10244" width="5.140625" style="95" customWidth="1"/>
    <col min="10245" max="10246" width="4.28515625" style="95" customWidth="1"/>
    <col min="10247" max="10247" width="8.5703125" style="95" customWidth="1"/>
    <col min="10248" max="10248" width="6.7109375" style="95" customWidth="1"/>
    <col min="10249" max="10249" width="11.28515625" style="95" customWidth="1"/>
    <col min="10250" max="10250" width="12.28515625" style="95" customWidth="1"/>
    <col min="10251" max="10497" width="9.140625" style="95"/>
    <col min="10498" max="10498" width="3.5703125" style="95" customWidth="1"/>
    <col min="10499" max="10499" width="40.85546875" style="95" customWidth="1"/>
    <col min="10500" max="10500" width="5.140625" style="95" customWidth="1"/>
    <col min="10501" max="10502" width="4.28515625" style="95" customWidth="1"/>
    <col min="10503" max="10503" width="8.5703125" style="95" customWidth="1"/>
    <col min="10504" max="10504" width="6.7109375" style="95" customWidth="1"/>
    <col min="10505" max="10505" width="11.28515625" style="95" customWidth="1"/>
    <col min="10506" max="10506" width="12.28515625" style="95" customWidth="1"/>
    <col min="10507" max="10753" width="9.140625" style="95"/>
    <col min="10754" max="10754" width="3.5703125" style="95" customWidth="1"/>
    <col min="10755" max="10755" width="40.85546875" style="95" customWidth="1"/>
    <col min="10756" max="10756" width="5.140625" style="95" customWidth="1"/>
    <col min="10757" max="10758" width="4.28515625" style="95" customWidth="1"/>
    <col min="10759" max="10759" width="8.5703125" style="95" customWidth="1"/>
    <col min="10760" max="10760" width="6.7109375" style="95" customWidth="1"/>
    <col min="10761" max="10761" width="11.28515625" style="95" customWidth="1"/>
    <col min="10762" max="10762" width="12.28515625" style="95" customWidth="1"/>
    <col min="10763" max="11009" width="9.140625" style="95"/>
    <col min="11010" max="11010" width="3.5703125" style="95" customWidth="1"/>
    <col min="11011" max="11011" width="40.85546875" style="95" customWidth="1"/>
    <col min="11012" max="11012" width="5.140625" style="95" customWidth="1"/>
    <col min="11013" max="11014" width="4.28515625" style="95" customWidth="1"/>
    <col min="11015" max="11015" width="8.5703125" style="95" customWidth="1"/>
    <col min="11016" max="11016" width="6.7109375" style="95" customWidth="1"/>
    <col min="11017" max="11017" width="11.28515625" style="95" customWidth="1"/>
    <col min="11018" max="11018" width="12.28515625" style="95" customWidth="1"/>
    <col min="11019" max="11265" width="9.140625" style="95"/>
    <col min="11266" max="11266" width="3.5703125" style="95" customWidth="1"/>
    <col min="11267" max="11267" width="40.85546875" style="95" customWidth="1"/>
    <col min="11268" max="11268" width="5.140625" style="95" customWidth="1"/>
    <col min="11269" max="11270" width="4.28515625" style="95" customWidth="1"/>
    <col min="11271" max="11271" width="8.5703125" style="95" customWidth="1"/>
    <col min="11272" max="11272" width="6.7109375" style="95" customWidth="1"/>
    <col min="11273" max="11273" width="11.28515625" style="95" customWidth="1"/>
    <col min="11274" max="11274" width="12.28515625" style="95" customWidth="1"/>
    <col min="11275" max="11521" width="9.140625" style="95"/>
    <col min="11522" max="11522" width="3.5703125" style="95" customWidth="1"/>
    <col min="11523" max="11523" width="40.85546875" style="95" customWidth="1"/>
    <col min="11524" max="11524" width="5.140625" style="95" customWidth="1"/>
    <col min="11525" max="11526" width="4.28515625" style="95" customWidth="1"/>
    <col min="11527" max="11527" width="8.5703125" style="95" customWidth="1"/>
    <col min="11528" max="11528" width="6.7109375" style="95" customWidth="1"/>
    <col min="11529" max="11529" width="11.28515625" style="95" customWidth="1"/>
    <col min="11530" max="11530" width="12.28515625" style="95" customWidth="1"/>
    <col min="11531" max="11777" width="9.140625" style="95"/>
    <col min="11778" max="11778" width="3.5703125" style="95" customWidth="1"/>
    <col min="11779" max="11779" width="40.85546875" style="95" customWidth="1"/>
    <col min="11780" max="11780" width="5.140625" style="95" customWidth="1"/>
    <col min="11781" max="11782" width="4.28515625" style="95" customWidth="1"/>
    <col min="11783" max="11783" width="8.5703125" style="95" customWidth="1"/>
    <col min="11784" max="11784" width="6.7109375" style="95" customWidth="1"/>
    <col min="11785" max="11785" width="11.28515625" style="95" customWidth="1"/>
    <col min="11786" max="11786" width="12.28515625" style="95" customWidth="1"/>
    <col min="11787" max="12033" width="9.140625" style="95"/>
    <col min="12034" max="12034" width="3.5703125" style="95" customWidth="1"/>
    <col min="12035" max="12035" width="40.85546875" style="95" customWidth="1"/>
    <col min="12036" max="12036" width="5.140625" style="95" customWidth="1"/>
    <col min="12037" max="12038" width="4.28515625" style="95" customWidth="1"/>
    <col min="12039" max="12039" width="8.5703125" style="95" customWidth="1"/>
    <col min="12040" max="12040" width="6.7109375" style="95" customWidth="1"/>
    <col min="12041" max="12041" width="11.28515625" style="95" customWidth="1"/>
    <col min="12042" max="12042" width="12.28515625" style="95" customWidth="1"/>
    <col min="12043" max="12289" width="9.140625" style="95"/>
    <col min="12290" max="12290" width="3.5703125" style="95" customWidth="1"/>
    <col min="12291" max="12291" width="40.85546875" style="95" customWidth="1"/>
    <col min="12292" max="12292" width="5.140625" style="95" customWidth="1"/>
    <col min="12293" max="12294" width="4.28515625" style="95" customWidth="1"/>
    <col min="12295" max="12295" width="8.5703125" style="95" customWidth="1"/>
    <col min="12296" max="12296" width="6.7109375" style="95" customWidth="1"/>
    <col min="12297" max="12297" width="11.28515625" style="95" customWidth="1"/>
    <col min="12298" max="12298" width="12.28515625" style="95" customWidth="1"/>
    <col min="12299" max="12545" width="9.140625" style="95"/>
    <col min="12546" max="12546" width="3.5703125" style="95" customWidth="1"/>
    <col min="12547" max="12547" width="40.85546875" style="95" customWidth="1"/>
    <col min="12548" max="12548" width="5.140625" style="95" customWidth="1"/>
    <col min="12549" max="12550" width="4.28515625" style="95" customWidth="1"/>
    <col min="12551" max="12551" width="8.5703125" style="95" customWidth="1"/>
    <col min="12552" max="12552" width="6.7109375" style="95" customWidth="1"/>
    <col min="12553" max="12553" width="11.28515625" style="95" customWidth="1"/>
    <col min="12554" max="12554" width="12.28515625" style="95" customWidth="1"/>
    <col min="12555" max="12801" width="9.140625" style="95"/>
    <col min="12802" max="12802" width="3.5703125" style="95" customWidth="1"/>
    <col min="12803" max="12803" width="40.85546875" style="95" customWidth="1"/>
    <col min="12804" max="12804" width="5.140625" style="95" customWidth="1"/>
    <col min="12805" max="12806" width="4.28515625" style="95" customWidth="1"/>
    <col min="12807" max="12807" width="8.5703125" style="95" customWidth="1"/>
    <col min="12808" max="12808" width="6.7109375" style="95" customWidth="1"/>
    <col min="12809" max="12809" width="11.28515625" style="95" customWidth="1"/>
    <col min="12810" max="12810" width="12.28515625" style="95" customWidth="1"/>
    <col min="12811" max="13057" width="9.140625" style="95"/>
    <col min="13058" max="13058" width="3.5703125" style="95" customWidth="1"/>
    <col min="13059" max="13059" width="40.85546875" style="95" customWidth="1"/>
    <col min="13060" max="13060" width="5.140625" style="95" customWidth="1"/>
    <col min="13061" max="13062" width="4.28515625" style="95" customWidth="1"/>
    <col min="13063" max="13063" width="8.5703125" style="95" customWidth="1"/>
    <col min="13064" max="13064" width="6.7109375" style="95" customWidth="1"/>
    <col min="13065" max="13065" width="11.28515625" style="95" customWidth="1"/>
    <col min="13066" max="13066" width="12.28515625" style="95" customWidth="1"/>
    <col min="13067" max="13313" width="9.140625" style="95"/>
    <col min="13314" max="13314" width="3.5703125" style="95" customWidth="1"/>
    <col min="13315" max="13315" width="40.85546875" style="95" customWidth="1"/>
    <col min="13316" max="13316" width="5.140625" style="95" customWidth="1"/>
    <col min="13317" max="13318" width="4.28515625" style="95" customWidth="1"/>
    <col min="13319" max="13319" width="8.5703125" style="95" customWidth="1"/>
    <col min="13320" max="13320" width="6.7109375" style="95" customWidth="1"/>
    <col min="13321" max="13321" width="11.28515625" style="95" customWidth="1"/>
    <col min="13322" max="13322" width="12.28515625" style="95" customWidth="1"/>
    <col min="13323" max="13569" width="9.140625" style="95"/>
    <col min="13570" max="13570" width="3.5703125" style="95" customWidth="1"/>
    <col min="13571" max="13571" width="40.85546875" style="95" customWidth="1"/>
    <col min="13572" max="13572" width="5.140625" style="95" customWidth="1"/>
    <col min="13573" max="13574" width="4.28515625" style="95" customWidth="1"/>
    <col min="13575" max="13575" width="8.5703125" style="95" customWidth="1"/>
    <col min="13576" max="13576" width="6.7109375" style="95" customWidth="1"/>
    <col min="13577" max="13577" width="11.28515625" style="95" customWidth="1"/>
    <col min="13578" max="13578" width="12.28515625" style="95" customWidth="1"/>
    <col min="13579" max="13825" width="9.140625" style="95"/>
    <col min="13826" max="13826" width="3.5703125" style="95" customWidth="1"/>
    <col min="13827" max="13827" width="40.85546875" style="95" customWidth="1"/>
    <col min="13828" max="13828" width="5.140625" style="95" customWidth="1"/>
    <col min="13829" max="13830" width="4.28515625" style="95" customWidth="1"/>
    <col min="13831" max="13831" width="8.5703125" style="95" customWidth="1"/>
    <col min="13832" max="13832" width="6.7109375" style="95" customWidth="1"/>
    <col min="13833" max="13833" width="11.28515625" style="95" customWidth="1"/>
    <col min="13834" max="13834" width="12.28515625" style="95" customWidth="1"/>
    <col min="13835" max="14081" width="9.140625" style="95"/>
    <col min="14082" max="14082" width="3.5703125" style="95" customWidth="1"/>
    <col min="14083" max="14083" width="40.85546875" style="95" customWidth="1"/>
    <col min="14084" max="14084" width="5.140625" style="95" customWidth="1"/>
    <col min="14085" max="14086" width="4.28515625" style="95" customWidth="1"/>
    <col min="14087" max="14087" width="8.5703125" style="95" customWidth="1"/>
    <col min="14088" max="14088" width="6.7109375" style="95" customWidth="1"/>
    <col min="14089" max="14089" width="11.28515625" style="95" customWidth="1"/>
    <col min="14090" max="14090" width="12.28515625" style="95" customWidth="1"/>
    <col min="14091" max="14337" width="9.140625" style="95"/>
    <col min="14338" max="14338" width="3.5703125" style="95" customWidth="1"/>
    <col min="14339" max="14339" width="40.85546875" style="95" customWidth="1"/>
    <col min="14340" max="14340" width="5.140625" style="95" customWidth="1"/>
    <col min="14341" max="14342" width="4.28515625" style="95" customWidth="1"/>
    <col min="14343" max="14343" width="8.5703125" style="95" customWidth="1"/>
    <col min="14344" max="14344" width="6.7109375" style="95" customWidth="1"/>
    <col min="14345" max="14345" width="11.28515625" style="95" customWidth="1"/>
    <col min="14346" max="14346" width="12.28515625" style="95" customWidth="1"/>
    <col min="14347" max="14593" width="9.140625" style="95"/>
    <col min="14594" max="14594" width="3.5703125" style="95" customWidth="1"/>
    <col min="14595" max="14595" width="40.85546875" style="95" customWidth="1"/>
    <col min="14596" max="14596" width="5.140625" style="95" customWidth="1"/>
    <col min="14597" max="14598" width="4.28515625" style="95" customWidth="1"/>
    <col min="14599" max="14599" width="8.5703125" style="95" customWidth="1"/>
    <col min="14600" max="14600" width="6.7109375" style="95" customWidth="1"/>
    <col min="14601" max="14601" width="11.28515625" style="95" customWidth="1"/>
    <col min="14602" max="14602" width="12.28515625" style="95" customWidth="1"/>
    <col min="14603" max="14849" width="9.140625" style="95"/>
    <col min="14850" max="14850" width="3.5703125" style="95" customWidth="1"/>
    <col min="14851" max="14851" width="40.85546875" style="95" customWidth="1"/>
    <col min="14852" max="14852" width="5.140625" style="95" customWidth="1"/>
    <col min="14853" max="14854" width="4.28515625" style="95" customWidth="1"/>
    <col min="14855" max="14855" width="8.5703125" style="95" customWidth="1"/>
    <col min="14856" max="14856" width="6.7109375" style="95" customWidth="1"/>
    <col min="14857" max="14857" width="11.28515625" style="95" customWidth="1"/>
    <col min="14858" max="14858" width="12.28515625" style="95" customWidth="1"/>
    <col min="14859" max="15105" width="9.140625" style="95"/>
    <col min="15106" max="15106" width="3.5703125" style="95" customWidth="1"/>
    <col min="15107" max="15107" width="40.85546875" style="95" customWidth="1"/>
    <col min="15108" max="15108" width="5.140625" style="95" customWidth="1"/>
    <col min="15109" max="15110" width="4.28515625" style="95" customWidth="1"/>
    <col min="15111" max="15111" width="8.5703125" style="95" customWidth="1"/>
    <col min="15112" max="15112" width="6.7109375" style="95" customWidth="1"/>
    <col min="15113" max="15113" width="11.28515625" style="95" customWidth="1"/>
    <col min="15114" max="15114" width="12.28515625" style="95" customWidth="1"/>
    <col min="15115" max="15361" width="9.140625" style="95"/>
    <col min="15362" max="15362" width="3.5703125" style="95" customWidth="1"/>
    <col min="15363" max="15363" width="40.85546875" style="95" customWidth="1"/>
    <col min="15364" max="15364" width="5.140625" style="95" customWidth="1"/>
    <col min="15365" max="15366" width="4.28515625" style="95" customWidth="1"/>
    <col min="15367" max="15367" width="8.5703125" style="95" customWidth="1"/>
    <col min="15368" max="15368" width="6.7109375" style="95" customWidth="1"/>
    <col min="15369" max="15369" width="11.28515625" style="95" customWidth="1"/>
    <col min="15370" max="15370" width="12.28515625" style="95" customWidth="1"/>
    <col min="15371" max="15617" width="9.140625" style="95"/>
    <col min="15618" max="15618" width="3.5703125" style="95" customWidth="1"/>
    <col min="15619" max="15619" width="40.85546875" style="95" customWidth="1"/>
    <col min="15620" max="15620" width="5.140625" style="95" customWidth="1"/>
    <col min="15621" max="15622" width="4.28515625" style="95" customWidth="1"/>
    <col min="15623" max="15623" width="8.5703125" style="95" customWidth="1"/>
    <col min="15624" max="15624" width="6.7109375" style="95" customWidth="1"/>
    <col min="15625" max="15625" width="11.28515625" style="95" customWidth="1"/>
    <col min="15626" max="15626" width="12.28515625" style="95" customWidth="1"/>
    <col min="15627" max="15873" width="9.140625" style="95"/>
    <col min="15874" max="15874" width="3.5703125" style="95" customWidth="1"/>
    <col min="15875" max="15875" width="40.85546875" style="95" customWidth="1"/>
    <col min="15876" max="15876" width="5.140625" style="95" customWidth="1"/>
    <col min="15877" max="15878" width="4.28515625" style="95" customWidth="1"/>
    <col min="15879" max="15879" width="8.5703125" style="95" customWidth="1"/>
    <col min="15880" max="15880" width="6.7109375" style="95" customWidth="1"/>
    <col min="15881" max="15881" width="11.28515625" style="95" customWidth="1"/>
    <col min="15882" max="15882" width="12.28515625" style="95" customWidth="1"/>
    <col min="15883" max="16129" width="9.140625" style="95"/>
    <col min="16130" max="16130" width="3.5703125" style="95" customWidth="1"/>
    <col min="16131" max="16131" width="40.85546875" style="95" customWidth="1"/>
    <col min="16132" max="16132" width="5.140625" style="95" customWidth="1"/>
    <col min="16133" max="16134" width="4.28515625" style="95" customWidth="1"/>
    <col min="16135" max="16135" width="8.5703125" style="95" customWidth="1"/>
    <col min="16136" max="16136" width="6.7109375" style="95" customWidth="1"/>
    <col min="16137" max="16137" width="11.28515625" style="95" customWidth="1"/>
    <col min="16138" max="16138" width="12.28515625" style="95" customWidth="1"/>
    <col min="16139" max="16384" width="9.140625" style="95"/>
  </cols>
  <sheetData>
    <row r="1" spans="1:10" ht="113.25" customHeight="1">
      <c r="A1" s="210">
        <v>1</v>
      </c>
      <c r="G1" s="490" t="s">
        <v>411</v>
      </c>
      <c r="H1" s="490"/>
      <c r="I1" s="490"/>
      <c r="J1" s="490"/>
    </row>
    <row r="2" spans="1:10" ht="21.75" customHeight="1">
      <c r="H2" s="96"/>
      <c r="I2" s="96"/>
      <c r="J2" s="96"/>
    </row>
    <row r="3" spans="1:10" s="97" customFormat="1" ht="65.25" customHeight="1">
      <c r="C3" s="487" t="s">
        <v>412</v>
      </c>
      <c r="D3" s="487"/>
      <c r="E3" s="487"/>
      <c r="F3" s="487"/>
      <c r="G3" s="487"/>
      <c r="H3" s="487"/>
      <c r="I3" s="487"/>
      <c r="J3" s="488"/>
    </row>
    <row r="4" spans="1:10" s="98" customFormat="1">
      <c r="C4" s="89"/>
      <c r="D4" s="89"/>
      <c r="E4" s="173"/>
      <c r="F4" s="173"/>
      <c r="G4" s="174"/>
      <c r="H4" s="489" t="s">
        <v>52</v>
      </c>
      <c r="I4" s="489"/>
      <c r="J4" s="489"/>
    </row>
    <row r="5" spans="1:10" s="99" customFormat="1" ht="75.75" customHeight="1">
      <c r="C5" s="83" t="s">
        <v>53</v>
      </c>
      <c r="D5" s="83" t="s">
        <v>54</v>
      </c>
      <c r="E5" s="85" t="s">
        <v>88</v>
      </c>
      <c r="F5" s="85" t="s">
        <v>89</v>
      </c>
      <c r="G5" s="85" t="s">
        <v>90</v>
      </c>
      <c r="H5" s="85" t="s">
        <v>91</v>
      </c>
      <c r="I5" s="85" t="s">
        <v>226</v>
      </c>
      <c r="J5" s="175" t="s">
        <v>279</v>
      </c>
    </row>
    <row r="6" spans="1:10" s="100" customFormat="1" ht="15.75">
      <c r="C6" s="84">
        <v>1</v>
      </c>
      <c r="D6" s="84">
        <v>2</v>
      </c>
      <c r="E6" s="176" t="s">
        <v>92</v>
      </c>
      <c r="F6" s="176" t="s">
        <v>55</v>
      </c>
      <c r="G6" s="176" t="s">
        <v>56</v>
      </c>
      <c r="H6" s="176" t="s">
        <v>57</v>
      </c>
      <c r="I6" s="176" t="s">
        <v>58</v>
      </c>
      <c r="J6" s="177">
        <v>7</v>
      </c>
    </row>
    <row r="7" spans="1:10" s="101" customFormat="1" ht="18.75">
      <c r="C7" s="83">
        <v>1</v>
      </c>
      <c r="D7" s="87" t="s">
        <v>103</v>
      </c>
      <c r="E7" s="85" t="s">
        <v>93</v>
      </c>
      <c r="F7" s="85" t="s">
        <v>236</v>
      </c>
      <c r="G7" s="85" t="s">
        <v>237</v>
      </c>
      <c r="H7" s="85" t="s">
        <v>118</v>
      </c>
      <c r="I7" s="152">
        <v>303.2</v>
      </c>
      <c r="J7" s="343">
        <f>J9+J17+J28+J32+J34</f>
        <v>2149.1999999999998</v>
      </c>
    </row>
    <row r="8" spans="1:10" s="101" customFormat="1" ht="37.5">
      <c r="C8" s="83">
        <v>2</v>
      </c>
      <c r="D8" s="87" t="s">
        <v>238</v>
      </c>
      <c r="E8" s="85" t="s">
        <v>93</v>
      </c>
      <c r="F8" s="85" t="s">
        <v>94</v>
      </c>
      <c r="G8" s="85" t="s">
        <v>237</v>
      </c>
      <c r="H8" s="85" t="s">
        <v>118</v>
      </c>
      <c r="I8" s="152">
        <f>I9</f>
        <v>0</v>
      </c>
      <c r="J8" s="343">
        <f>J9</f>
        <v>572.40000000000009</v>
      </c>
    </row>
    <row r="9" spans="1:10" s="101" customFormat="1" ht="40.5" customHeight="1">
      <c r="C9" s="83">
        <v>3</v>
      </c>
      <c r="D9" s="87" t="s">
        <v>49</v>
      </c>
      <c r="E9" s="85" t="s">
        <v>93</v>
      </c>
      <c r="F9" s="85" t="s">
        <v>94</v>
      </c>
      <c r="G9" s="85" t="s">
        <v>239</v>
      </c>
      <c r="H9" s="85" t="s">
        <v>118</v>
      </c>
      <c r="I9" s="152">
        <f>I10</f>
        <v>0</v>
      </c>
      <c r="J9" s="152">
        <f>J10</f>
        <v>572.40000000000009</v>
      </c>
    </row>
    <row r="10" spans="1:10" s="101" customFormat="1" ht="38.25" customHeight="1">
      <c r="C10" s="83">
        <v>4</v>
      </c>
      <c r="D10" s="87" t="s">
        <v>95</v>
      </c>
      <c r="E10" s="85" t="s">
        <v>93</v>
      </c>
      <c r="F10" s="85" t="s">
        <v>94</v>
      </c>
      <c r="G10" s="85" t="s">
        <v>239</v>
      </c>
      <c r="H10" s="85" t="s">
        <v>118</v>
      </c>
      <c r="I10" s="152">
        <f>I11+I13+I15+I12+I14</f>
        <v>0</v>
      </c>
      <c r="J10" s="152">
        <f>J11+J12+J13+J14+J15</f>
        <v>572.40000000000009</v>
      </c>
    </row>
    <row r="11" spans="1:10" s="101" customFormat="1" ht="48" customHeight="1">
      <c r="C11" s="83">
        <v>5</v>
      </c>
      <c r="D11" s="90" t="s">
        <v>240</v>
      </c>
      <c r="E11" s="85" t="s">
        <v>93</v>
      </c>
      <c r="F11" s="85" t="s">
        <v>94</v>
      </c>
      <c r="G11" s="85" t="s">
        <v>241</v>
      </c>
      <c r="H11" s="85" t="s">
        <v>96</v>
      </c>
      <c r="I11" s="152">
        <v>0</v>
      </c>
      <c r="J11" s="152">
        <v>439.6</v>
      </c>
    </row>
    <row r="12" spans="1:10" s="101" customFormat="1" ht="48" customHeight="1">
      <c r="C12" s="83">
        <v>6</v>
      </c>
      <c r="D12" s="90" t="s">
        <v>240</v>
      </c>
      <c r="E12" s="85" t="s">
        <v>93</v>
      </c>
      <c r="F12" s="85" t="s">
        <v>94</v>
      </c>
      <c r="G12" s="85" t="s">
        <v>281</v>
      </c>
      <c r="H12" s="85" t="s">
        <v>96</v>
      </c>
      <c r="I12" s="152">
        <v>0</v>
      </c>
      <c r="J12" s="152">
        <v>0</v>
      </c>
    </row>
    <row r="13" spans="1:10" s="101" customFormat="1" ht="48.75" customHeight="1">
      <c r="C13" s="83">
        <v>7</v>
      </c>
      <c r="D13" s="90" t="s">
        <v>242</v>
      </c>
      <c r="E13" s="85" t="s">
        <v>93</v>
      </c>
      <c r="F13" s="85" t="s">
        <v>94</v>
      </c>
      <c r="G13" s="85" t="s">
        <v>243</v>
      </c>
      <c r="H13" s="85" t="s">
        <v>244</v>
      </c>
      <c r="I13" s="152">
        <v>0</v>
      </c>
      <c r="J13" s="152">
        <v>132.80000000000001</v>
      </c>
    </row>
    <row r="14" spans="1:10" s="101" customFormat="1" ht="48.75" customHeight="1">
      <c r="C14" s="83">
        <v>8</v>
      </c>
      <c r="D14" s="90" t="s">
        <v>242</v>
      </c>
      <c r="E14" s="85" t="s">
        <v>93</v>
      </c>
      <c r="F14" s="85" t="s">
        <v>94</v>
      </c>
      <c r="G14" s="85" t="s">
        <v>281</v>
      </c>
      <c r="H14" s="85" t="s">
        <v>244</v>
      </c>
      <c r="I14" s="152">
        <v>0</v>
      </c>
      <c r="J14" s="152">
        <v>0</v>
      </c>
    </row>
    <row r="15" spans="1:10" s="101" customFormat="1" ht="57" customHeight="1">
      <c r="C15" s="83">
        <v>9</v>
      </c>
      <c r="D15" s="90" t="s">
        <v>99</v>
      </c>
      <c r="E15" s="85" t="s">
        <v>93</v>
      </c>
      <c r="F15" s="85" t="s">
        <v>94</v>
      </c>
      <c r="G15" s="85" t="s">
        <v>245</v>
      </c>
      <c r="H15" s="85" t="s">
        <v>98</v>
      </c>
      <c r="I15" s="152" t="s">
        <v>204</v>
      </c>
      <c r="J15" s="152">
        <v>0</v>
      </c>
    </row>
    <row r="16" spans="1:10" s="101" customFormat="1" ht="45" customHeight="1">
      <c r="C16" s="83">
        <v>10</v>
      </c>
      <c r="D16" s="90" t="s">
        <v>238</v>
      </c>
      <c r="E16" s="85" t="s">
        <v>93</v>
      </c>
      <c r="F16" s="85" t="s">
        <v>97</v>
      </c>
      <c r="G16" s="85" t="s">
        <v>237</v>
      </c>
      <c r="H16" s="85" t="s">
        <v>118</v>
      </c>
      <c r="I16" s="152">
        <f>I17</f>
        <v>292.2</v>
      </c>
      <c r="J16" s="152">
        <f>J17</f>
        <v>1550.4999999999998</v>
      </c>
    </row>
    <row r="17" spans="3:10" s="101" customFormat="1" ht="38.25" customHeight="1">
      <c r="C17" s="83">
        <v>11</v>
      </c>
      <c r="D17" s="87" t="s">
        <v>48</v>
      </c>
      <c r="E17" s="85" t="s">
        <v>93</v>
      </c>
      <c r="F17" s="85" t="s">
        <v>97</v>
      </c>
      <c r="G17" s="85" t="s">
        <v>237</v>
      </c>
      <c r="H17" s="85" t="s">
        <v>118</v>
      </c>
      <c r="I17" s="155">
        <f>I18+I19+I20+I21+I22+I24+I23</f>
        <v>292.2</v>
      </c>
      <c r="J17" s="155">
        <f>J18+J22+J24+J20+J19+J21+J23</f>
        <v>1550.4999999999998</v>
      </c>
    </row>
    <row r="18" spans="3:10" s="101" customFormat="1" ht="42" customHeight="1">
      <c r="C18" s="83">
        <v>12</v>
      </c>
      <c r="D18" s="90" t="s">
        <v>240</v>
      </c>
      <c r="E18" s="85" t="s">
        <v>93</v>
      </c>
      <c r="F18" s="85" t="s">
        <v>97</v>
      </c>
      <c r="G18" s="85" t="s">
        <v>246</v>
      </c>
      <c r="H18" s="85" t="s">
        <v>96</v>
      </c>
      <c r="I18" s="152">
        <v>-115.2</v>
      </c>
      <c r="J18" s="152">
        <v>764.9</v>
      </c>
    </row>
    <row r="19" spans="3:10" s="101" customFormat="1" ht="42" customHeight="1">
      <c r="C19" s="83">
        <v>13</v>
      </c>
      <c r="D19" s="90" t="s">
        <v>240</v>
      </c>
      <c r="E19" s="85" t="s">
        <v>93</v>
      </c>
      <c r="F19" s="85" t="s">
        <v>97</v>
      </c>
      <c r="G19" s="85" t="s">
        <v>282</v>
      </c>
      <c r="H19" s="85" t="s">
        <v>96</v>
      </c>
      <c r="I19" s="152">
        <v>243.6</v>
      </c>
      <c r="J19" s="152">
        <v>243.6</v>
      </c>
    </row>
    <row r="20" spans="3:10" s="101" customFormat="1" ht="48" customHeight="1">
      <c r="C20" s="83">
        <v>14</v>
      </c>
      <c r="D20" s="90" t="s">
        <v>242</v>
      </c>
      <c r="E20" s="85" t="s">
        <v>93</v>
      </c>
      <c r="F20" s="85" t="s">
        <v>97</v>
      </c>
      <c r="G20" s="85" t="s">
        <v>247</v>
      </c>
      <c r="H20" s="85" t="s">
        <v>244</v>
      </c>
      <c r="I20" s="152">
        <v>-34.799999999999997</v>
      </c>
      <c r="J20" s="152">
        <v>230.5</v>
      </c>
    </row>
    <row r="21" spans="3:10" s="101" customFormat="1" ht="48" customHeight="1">
      <c r="C21" s="83">
        <v>15</v>
      </c>
      <c r="D21" s="90" t="s">
        <v>242</v>
      </c>
      <c r="E21" s="85" t="s">
        <v>93</v>
      </c>
      <c r="F21" s="85" t="s">
        <v>97</v>
      </c>
      <c r="G21" s="85" t="s">
        <v>282</v>
      </c>
      <c r="H21" s="85" t="s">
        <v>244</v>
      </c>
      <c r="I21" s="152">
        <v>73.599999999999994</v>
      </c>
      <c r="J21" s="152">
        <v>73.599999999999994</v>
      </c>
    </row>
    <row r="22" spans="3:10" s="101" customFormat="1" ht="68.25" customHeight="1">
      <c r="C22" s="83">
        <v>16</v>
      </c>
      <c r="D22" s="91" t="s">
        <v>99</v>
      </c>
      <c r="E22" s="85" t="s">
        <v>93</v>
      </c>
      <c r="F22" s="85" t="s">
        <v>97</v>
      </c>
      <c r="G22" s="85" t="s">
        <v>248</v>
      </c>
      <c r="H22" s="85" t="s">
        <v>98</v>
      </c>
      <c r="I22" s="152">
        <v>85</v>
      </c>
      <c r="J22" s="152">
        <v>130.9</v>
      </c>
    </row>
    <row r="23" spans="3:10" s="101" customFormat="1" ht="26.25" customHeight="1">
      <c r="C23" s="83">
        <v>17</v>
      </c>
      <c r="D23" s="91" t="s">
        <v>382</v>
      </c>
      <c r="E23" s="85" t="s">
        <v>93</v>
      </c>
      <c r="F23" s="85" t="s">
        <v>97</v>
      </c>
      <c r="G23" s="85" t="s">
        <v>248</v>
      </c>
      <c r="H23" s="85" t="s">
        <v>383</v>
      </c>
      <c r="I23" s="152">
        <v>40</v>
      </c>
      <c r="J23" s="152">
        <v>75</v>
      </c>
    </row>
    <row r="24" spans="3:10" s="101" customFormat="1" ht="41.25" customHeight="1">
      <c r="C24" s="83">
        <v>18</v>
      </c>
      <c r="D24" s="140" t="s">
        <v>100</v>
      </c>
      <c r="E24" s="85" t="s">
        <v>93</v>
      </c>
      <c r="F24" s="85" t="s">
        <v>97</v>
      </c>
      <c r="G24" s="85" t="s">
        <v>249</v>
      </c>
      <c r="H24" s="85" t="s">
        <v>155</v>
      </c>
      <c r="I24" s="152">
        <f>I25+I26+I27</f>
        <v>0</v>
      </c>
      <c r="J24" s="152">
        <f>J25+J26+J27</f>
        <v>32</v>
      </c>
    </row>
    <row r="25" spans="3:10" s="101" customFormat="1" ht="18.75" customHeight="1">
      <c r="C25" s="83">
        <v>19</v>
      </c>
      <c r="D25" s="140" t="s">
        <v>100</v>
      </c>
      <c r="E25" s="85" t="s">
        <v>93</v>
      </c>
      <c r="F25" s="85" t="s">
        <v>97</v>
      </c>
      <c r="G25" s="85" t="s">
        <v>249</v>
      </c>
      <c r="H25" s="85" t="s">
        <v>102</v>
      </c>
      <c r="I25" s="152">
        <v>0</v>
      </c>
      <c r="J25" s="152">
        <v>30</v>
      </c>
    </row>
    <row r="26" spans="3:10" s="99" customFormat="1" ht="22.5" customHeight="1">
      <c r="C26" s="83">
        <v>20</v>
      </c>
      <c r="D26" s="91" t="s">
        <v>101</v>
      </c>
      <c r="E26" s="85" t="s">
        <v>93</v>
      </c>
      <c r="F26" s="85" t="s">
        <v>97</v>
      </c>
      <c r="G26" s="85" t="s">
        <v>249</v>
      </c>
      <c r="H26" s="85" t="s">
        <v>159</v>
      </c>
      <c r="I26" s="152">
        <v>0</v>
      </c>
      <c r="J26" s="152">
        <v>1</v>
      </c>
    </row>
    <row r="27" spans="3:10" s="99" customFormat="1" ht="36.75" customHeight="1">
      <c r="C27" s="83">
        <v>21</v>
      </c>
      <c r="D27" s="91" t="s">
        <v>101</v>
      </c>
      <c r="E27" s="85" t="s">
        <v>93</v>
      </c>
      <c r="F27" s="85" t="s">
        <v>97</v>
      </c>
      <c r="G27" s="85" t="s">
        <v>249</v>
      </c>
      <c r="H27" s="85" t="s">
        <v>160</v>
      </c>
      <c r="I27" s="152">
        <v>0</v>
      </c>
      <c r="J27" s="152">
        <v>1</v>
      </c>
    </row>
    <row r="28" spans="3:10" s="99" customFormat="1" ht="75.75" customHeight="1">
      <c r="C28" s="83">
        <v>22</v>
      </c>
      <c r="D28" s="91" t="s">
        <v>230</v>
      </c>
      <c r="E28" s="85" t="s">
        <v>93</v>
      </c>
      <c r="F28" s="85" t="s">
        <v>250</v>
      </c>
      <c r="G28" s="85" t="s">
        <v>248</v>
      </c>
      <c r="H28" s="85" t="s">
        <v>118</v>
      </c>
      <c r="I28" s="152">
        <f>I29</f>
        <v>0</v>
      </c>
      <c r="J28" s="155">
        <f>J29</f>
        <v>0.3</v>
      </c>
    </row>
    <row r="29" spans="3:10" s="99" customFormat="1" ht="25.5" customHeight="1">
      <c r="C29" s="83">
        <v>23</v>
      </c>
      <c r="D29" s="91" t="s">
        <v>251</v>
      </c>
      <c r="E29" s="85" t="s">
        <v>93</v>
      </c>
      <c r="F29" s="85" t="s">
        <v>250</v>
      </c>
      <c r="G29" s="85" t="s">
        <v>248</v>
      </c>
      <c r="H29" s="85" t="s">
        <v>252</v>
      </c>
      <c r="I29" s="152">
        <v>0</v>
      </c>
      <c r="J29" s="152">
        <v>0.3</v>
      </c>
    </row>
    <row r="30" spans="3:10" s="99" customFormat="1" ht="44.25" customHeight="1">
      <c r="C30" s="83">
        <v>24</v>
      </c>
      <c r="D30" s="91" t="s">
        <v>165</v>
      </c>
      <c r="E30" s="85" t="s">
        <v>93</v>
      </c>
      <c r="F30" s="85" t="s">
        <v>168</v>
      </c>
      <c r="G30" s="85" t="s">
        <v>248</v>
      </c>
      <c r="H30" s="85" t="s">
        <v>118</v>
      </c>
      <c r="I30" s="152">
        <v>0</v>
      </c>
      <c r="J30" s="155">
        <v>0</v>
      </c>
    </row>
    <row r="31" spans="3:10" s="99" customFormat="1" ht="21.75" customHeight="1">
      <c r="C31" s="83">
        <v>25</v>
      </c>
      <c r="D31" s="91" t="s">
        <v>167</v>
      </c>
      <c r="E31" s="85" t="s">
        <v>93</v>
      </c>
      <c r="F31" s="85" t="s">
        <v>168</v>
      </c>
      <c r="G31" s="85" t="s">
        <v>248</v>
      </c>
      <c r="H31" s="85" t="s">
        <v>169</v>
      </c>
      <c r="I31" s="152">
        <v>0</v>
      </c>
      <c r="J31" s="152">
        <v>0</v>
      </c>
    </row>
    <row r="32" spans="3:10" s="99" customFormat="1" ht="55.5" customHeight="1">
      <c r="C32" s="83">
        <v>26</v>
      </c>
      <c r="D32" s="209" t="s">
        <v>326</v>
      </c>
      <c r="E32" s="85" t="s">
        <v>93</v>
      </c>
      <c r="F32" s="85" t="s">
        <v>110</v>
      </c>
      <c r="G32" s="85" t="s">
        <v>386</v>
      </c>
      <c r="H32" s="85" t="s">
        <v>118</v>
      </c>
      <c r="I32" s="152">
        <f>K324</f>
        <v>0</v>
      </c>
      <c r="J32" s="155">
        <f>J33</f>
        <v>15</v>
      </c>
    </row>
    <row r="33" spans="3:11" s="99" customFormat="1" ht="21.75" customHeight="1">
      <c r="C33" s="83">
        <v>27</v>
      </c>
      <c r="D33" s="208" t="s">
        <v>324</v>
      </c>
      <c r="E33" s="85" t="s">
        <v>93</v>
      </c>
      <c r="F33" s="85" t="s">
        <v>110</v>
      </c>
      <c r="G33" s="85" t="s">
        <v>386</v>
      </c>
      <c r="H33" s="85" t="s">
        <v>327</v>
      </c>
      <c r="I33" s="152">
        <v>0</v>
      </c>
      <c r="J33" s="152">
        <v>15</v>
      </c>
    </row>
    <row r="34" spans="3:11" s="99" customFormat="1" ht="55.5" customHeight="1">
      <c r="C34" s="83">
        <v>26</v>
      </c>
      <c r="D34" s="209" t="s">
        <v>164</v>
      </c>
      <c r="E34" s="85" t="s">
        <v>93</v>
      </c>
      <c r="F34" s="85" t="s">
        <v>491</v>
      </c>
      <c r="G34" s="85" t="s">
        <v>493</v>
      </c>
      <c r="H34" s="85" t="s">
        <v>118</v>
      </c>
      <c r="I34" s="155">
        <v>11</v>
      </c>
      <c r="J34" s="155">
        <f>J35</f>
        <v>11</v>
      </c>
    </row>
    <row r="35" spans="3:11" s="99" customFormat="1" ht="78" customHeight="1">
      <c r="C35" s="83">
        <v>27</v>
      </c>
      <c r="D35" s="208" t="s">
        <v>492</v>
      </c>
      <c r="E35" s="85" t="s">
        <v>93</v>
      </c>
      <c r="F35" s="85" t="s">
        <v>491</v>
      </c>
      <c r="G35" s="85" t="s">
        <v>494</v>
      </c>
      <c r="H35" s="85" t="s">
        <v>98</v>
      </c>
      <c r="I35" s="152">
        <v>11</v>
      </c>
      <c r="J35" s="152">
        <v>11</v>
      </c>
    </row>
    <row r="36" spans="3:11" s="99" customFormat="1" ht="20.25" customHeight="1">
      <c r="C36" s="83">
        <v>28</v>
      </c>
      <c r="D36" s="87" t="s">
        <v>238</v>
      </c>
      <c r="E36" s="156" t="s">
        <v>94</v>
      </c>
      <c r="F36" s="156" t="s">
        <v>104</v>
      </c>
      <c r="G36" s="156" t="s">
        <v>237</v>
      </c>
      <c r="H36" s="85" t="s">
        <v>118</v>
      </c>
      <c r="I36" s="152">
        <f>I37</f>
        <v>0</v>
      </c>
      <c r="J36" s="343">
        <f>J39</f>
        <v>347.6</v>
      </c>
    </row>
    <row r="37" spans="3:11" s="99" customFormat="1" ht="18.75" customHeight="1">
      <c r="C37" s="83">
        <v>29</v>
      </c>
      <c r="D37" s="87" t="s">
        <v>105</v>
      </c>
      <c r="E37" s="156" t="s">
        <v>94</v>
      </c>
      <c r="F37" s="156" t="s">
        <v>104</v>
      </c>
      <c r="G37" s="156" t="s">
        <v>237</v>
      </c>
      <c r="H37" s="85" t="s">
        <v>118</v>
      </c>
      <c r="I37" s="152">
        <f>I38</f>
        <v>0</v>
      </c>
      <c r="J37" s="345">
        <f>J38</f>
        <v>347.6</v>
      </c>
    </row>
    <row r="38" spans="3:11" s="99" customFormat="1" ht="36.75" customHeight="1">
      <c r="C38" s="83">
        <v>30</v>
      </c>
      <c r="D38" s="87" t="s">
        <v>63</v>
      </c>
      <c r="E38" s="156" t="s">
        <v>94</v>
      </c>
      <c r="F38" s="156" t="s">
        <v>104</v>
      </c>
      <c r="G38" s="156" t="s">
        <v>253</v>
      </c>
      <c r="H38" s="85" t="s">
        <v>118</v>
      </c>
      <c r="I38" s="152">
        <f>I39</f>
        <v>0</v>
      </c>
      <c r="J38" s="152">
        <f>J39</f>
        <v>347.6</v>
      </c>
    </row>
    <row r="39" spans="3:11" s="99" customFormat="1" ht="27" customHeight="1">
      <c r="C39" s="83">
        <v>31</v>
      </c>
      <c r="D39" s="87" t="s">
        <v>106</v>
      </c>
      <c r="E39" s="156" t="s">
        <v>94</v>
      </c>
      <c r="F39" s="156" t="s">
        <v>104</v>
      </c>
      <c r="G39" s="156" t="s">
        <v>253</v>
      </c>
      <c r="H39" s="85" t="s">
        <v>118</v>
      </c>
      <c r="I39" s="152">
        <f>I40+I41+I42</f>
        <v>0</v>
      </c>
      <c r="J39" s="152">
        <f>J40+J41+J42</f>
        <v>347.6</v>
      </c>
    </row>
    <row r="40" spans="3:11" s="99" customFormat="1" ht="39" customHeight="1">
      <c r="C40" s="83">
        <v>32</v>
      </c>
      <c r="D40" s="90" t="s">
        <v>240</v>
      </c>
      <c r="E40" s="156" t="s">
        <v>94</v>
      </c>
      <c r="F40" s="156" t="s">
        <v>104</v>
      </c>
      <c r="G40" s="156" t="s">
        <v>253</v>
      </c>
      <c r="H40" s="85" t="s">
        <v>96</v>
      </c>
      <c r="I40" s="152">
        <v>0</v>
      </c>
      <c r="J40" s="152">
        <v>223.2</v>
      </c>
    </row>
    <row r="41" spans="3:11" s="99" customFormat="1" ht="40.5" customHeight="1">
      <c r="C41" s="83">
        <v>33</v>
      </c>
      <c r="D41" s="90" t="s">
        <v>242</v>
      </c>
      <c r="E41" s="156" t="s">
        <v>94</v>
      </c>
      <c r="F41" s="156" t="s">
        <v>104</v>
      </c>
      <c r="G41" s="156" t="s">
        <v>253</v>
      </c>
      <c r="H41" s="85" t="s">
        <v>244</v>
      </c>
      <c r="I41" s="152">
        <v>0</v>
      </c>
      <c r="J41" s="152">
        <v>67.400000000000006</v>
      </c>
    </row>
    <row r="42" spans="3:11" s="99" customFormat="1" ht="60.75" customHeight="1">
      <c r="C42" s="83">
        <v>34</v>
      </c>
      <c r="D42" s="87" t="s">
        <v>99</v>
      </c>
      <c r="E42" s="156" t="s">
        <v>94</v>
      </c>
      <c r="F42" s="156" t="s">
        <v>104</v>
      </c>
      <c r="G42" s="156" t="s">
        <v>253</v>
      </c>
      <c r="H42" s="85" t="s">
        <v>98</v>
      </c>
      <c r="I42" s="152">
        <v>0</v>
      </c>
      <c r="J42" s="152">
        <v>57</v>
      </c>
    </row>
    <row r="43" spans="3:11" s="102" customFormat="1" ht="60" customHeight="1">
      <c r="C43" s="83">
        <v>35</v>
      </c>
      <c r="D43" s="87" t="s">
        <v>172</v>
      </c>
      <c r="E43" s="156" t="s">
        <v>104</v>
      </c>
      <c r="F43" s="156" t="s">
        <v>107</v>
      </c>
      <c r="G43" s="156" t="s">
        <v>237</v>
      </c>
      <c r="H43" s="85" t="s">
        <v>118</v>
      </c>
      <c r="I43" s="155">
        <v>25</v>
      </c>
      <c r="J43" s="155">
        <f>J44</f>
        <v>60</v>
      </c>
    </row>
    <row r="44" spans="3:11" s="102" customFormat="1" ht="39.75" customHeight="1">
      <c r="C44" s="83">
        <v>36</v>
      </c>
      <c r="D44" s="87" t="s">
        <v>254</v>
      </c>
      <c r="E44" s="156" t="s">
        <v>104</v>
      </c>
      <c r="F44" s="156" t="s">
        <v>107</v>
      </c>
      <c r="G44" s="156" t="s">
        <v>255</v>
      </c>
      <c r="H44" s="85" t="s">
        <v>118</v>
      </c>
      <c r="I44" s="152">
        <f>I45</f>
        <v>25</v>
      </c>
      <c r="J44" s="152">
        <v>60</v>
      </c>
    </row>
    <row r="45" spans="3:11" s="102" customFormat="1" ht="37.5" customHeight="1">
      <c r="C45" s="83">
        <v>37</v>
      </c>
      <c r="D45" s="87" t="s">
        <v>256</v>
      </c>
      <c r="E45" s="156" t="s">
        <v>104</v>
      </c>
      <c r="F45" s="156" t="s">
        <v>107</v>
      </c>
      <c r="G45" s="156" t="s">
        <v>257</v>
      </c>
      <c r="H45" s="85" t="s">
        <v>118</v>
      </c>
      <c r="I45" s="152">
        <v>25</v>
      </c>
      <c r="J45" s="152">
        <v>60</v>
      </c>
    </row>
    <row r="46" spans="3:11" s="102" customFormat="1" ht="55.5" customHeight="1">
      <c r="C46" s="83">
        <v>38</v>
      </c>
      <c r="D46" s="87" t="s">
        <v>99</v>
      </c>
      <c r="E46" s="156" t="s">
        <v>104</v>
      </c>
      <c r="F46" s="156" t="s">
        <v>107</v>
      </c>
      <c r="G46" s="156" t="s">
        <v>258</v>
      </c>
      <c r="H46" s="85" t="s">
        <v>98</v>
      </c>
      <c r="I46" s="152">
        <v>0</v>
      </c>
      <c r="J46" s="152">
        <v>35</v>
      </c>
      <c r="K46" s="124"/>
    </row>
    <row r="47" spans="3:11" s="102" customFormat="1" ht="55.5" customHeight="1">
      <c r="C47" s="83">
        <v>38</v>
      </c>
      <c r="D47" s="87" t="s">
        <v>382</v>
      </c>
      <c r="E47" s="156" t="s">
        <v>104</v>
      </c>
      <c r="F47" s="156" t="s">
        <v>107</v>
      </c>
      <c r="G47" s="156" t="s">
        <v>258</v>
      </c>
      <c r="H47" s="85" t="s">
        <v>383</v>
      </c>
      <c r="I47" s="152">
        <v>25</v>
      </c>
      <c r="J47" s="152">
        <v>25</v>
      </c>
      <c r="K47" s="124"/>
    </row>
    <row r="48" spans="3:11" s="102" customFormat="1" ht="25.5" customHeight="1">
      <c r="C48" s="83">
        <v>39</v>
      </c>
      <c r="D48" s="87" t="s">
        <v>172</v>
      </c>
      <c r="E48" s="156" t="s">
        <v>97</v>
      </c>
      <c r="F48" s="156" t="s">
        <v>171</v>
      </c>
      <c r="G48" s="156" t="s">
        <v>237</v>
      </c>
      <c r="H48" s="85" t="s">
        <v>118</v>
      </c>
      <c r="I48" s="152">
        <f>I49+I52</f>
        <v>0</v>
      </c>
      <c r="J48" s="155">
        <v>944.8</v>
      </c>
    </row>
    <row r="49" spans="3:10" s="102" customFormat="1" ht="38.25" customHeight="1">
      <c r="C49" s="83">
        <v>40</v>
      </c>
      <c r="D49" s="87" t="s">
        <v>254</v>
      </c>
      <c r="E49" s="156" t="s">
        <v>97</v>
      </c>
      <c r="F49" s="156" t="s">
        <v>171</v>
      </c>
      <c r="G49" s="156" t="s">
        <v>255</v>
      </c>
      <c r="H49" s="85" t="s">
        <v>118</v>
      </c>
      <c r="I49" s="152">
        <f>I50</f>
        <v>0</v>
      </c>
      <c r="J49" s="152">
        <v>944.8</v>
      </c>
    </row>
    <row r="50" spans="3:10" s="102" customFormat="1" ht="39" customHeight="1">
      <c r="C50" s="83">
        <v>41</v>
      </c>
      <c r="D50" s="87" t="s">
        <v>259</v>
      </c>
      <c r="E50" s="156" t="s">
        <v>97</v>
      </c>
      <c r="F50" s="156" t="s">
        <v>171</v>
      </c>
      <c r="G50" s="156" t="s">
        <v>260</v>
      </c>
      <c r="H50" s="85" t="s">
        <v>118</v>
      </c>
      <c r="I50" s="152">
        <f>I51</f>
        <v>0</v>
      </c>
      <c r="J50" s="152">
        <v>944.8</v>
      </c>
    </row>
    <row r="51" spans="3:10" s="102" customFormat="1" ht="56.25" customHeight="1">
      <c r="C51" s="83">
        <v>42</v>
      </c>
      <c r="D51" s="87" t="s">
        <v>99</v>
      </c>
      <c r="E51" s="156" t="s">
        <v>97</v>
      </c>
      <c r="F51" s="156" t="s">
        <v>171</v>
      </c>
      <c r="G51" s="156" t="s">
        <v>261</v>
      </c>
      <c r="H51" s="85" t="s">
        <v>98</v>
      </c>
      <c r="I51" s="152">
        <v>0</v>
      </c>
      <c r="J51" s="152">
        <v>852.8</v>
      </c>
    </row>
    <row r="52" spans="3:10" s="102" customFormat="1" ht="28.5" customHeight="1">
      <c r="C52" s="83">
        <v>43</v>
      </c>
      <c r="D52" s="91" t="s">
        <v>382</v>
      </c>
      <c r="E52" s="156" t="s">
        <v>97</v>
      </c>
      <c r="F52" s="156" t="s">
        <v>171</v>
      </c>
      <c r="G52" s="156" t="s">
        <v>261</v>
      </c>
      <c r="H52" s="85" t="s">
        <v>383</v>
      </c>
      <c r="I52" s="152">
        <v>0</v>
      </c>
      <c r="J52" s="152">
        <v>92</v>
      </c>
    </row>
    <row r="53" spans="3:10" s="101" customFormat="1" ht="75" customHeight="1">
      <c r="C53" s="83">
        <v>44</v>
      </c>
      <c r="D53" s="87" t="s">
        <v>413</v>
      </c>
      <c r="E53" s="85" t="s">
        <v>108</v>
      </c>
      <c r="F53" s="85" t="s">
        <v>104</v>
      </c>
      <c r="G53" s="144" t="s">
        <v>237</v>
      </c>
      <c r="H53" s="144" t="s">
        <v>118</v>
      </c>
      <c r="I53" s="153">
        <f>I54</f>
        <v>0</v>
      </c>
      <c r="J53" s="343">
        <f>J55</f>
        <v>20</v>
      </c>
    </row>
    <row r="54" spans="3:10" s="99" customFormat="1" ht="37.5" customHeight="1">
      <c r="C54" s="83">
        <v>45</v>
      </c>
      <c r="D54" s="87" t="s">
        <v>254</v>
      </c>
      <c r="E54" s="85" t="s">
        <v>108</v>
      </c>
      <c r="F54" s="85" t="s">
        <v>104</v>
      </c>
      <c r="G54" s="156" t="s">
        <v>255</v>
      </c>
      <c r="H54" s="144" t="s">
        <v>118</v>
      </c>
      <c r="I54" s="153">
        <f>I55</f>
        <v>0</v>
      </c>
      <c r="J54" s="152">
        <f>J55</f>
        <v>20</v>
      </c>
    </row>
    <row r="55" spans="3:10" s="103" customFormat="1" ht="52.5" customHeight="1">
      <c r="C55" s="83">
        <v>46</v>
      </c>
      <c r="D55" s="87" t="s">
        <v>439</v>
      </c>
      <c r="E55" s="85" t="s">
        <v>108</v>
      </c>
      <c r="F55" s="85" t="s">
        <v>104</v>
      </c>
      <c r="G55" s="144" t="s">
        <v>263</v>
      </c>
      <c r="H55" s="144" t="s">
        <v>118</v>
      </c>
      <c r="I55" s="153">
        <v>0</v>
      </c>
      <c r="J55" s="152">
        <v>20</v>
      </c>
    </row>
    <row r="56" spans="3:10" s="103" customFormat="1" ht="69.75" customHeight="1">
      <c r="C56" s="83">
        <v>47</v>
      </c>
      <c r="D56" s="87" t="s">
        <v>99</v>
      </c>
      <c r="E56" s="85" t="s">
        <v>108</v>
      </c>
      <c r="F56" s="85" t="s">
        <v>104</v>
      </c>
      <c r="G56" s="144" t="s">
        <v>264</v>
      </c>
      <c r="H56" s="144" t="s">
        <v>98</v>
      </c>
      <c r="I56" s="154">
        <v>0</v>
      </c>
      <c r="J56" s="344">
        <v>20</v>
      </c>
    </row>
    <row r="57" spans="3:10" s="103" customFormat="1" ht="82.5" customHeight="1">
      <c r="C57" s="83">
        <v>48</v>
      </c>
      <c r="D57" s="87" t="s">
        <v>440</v>
      </c>
      <c r="E57" s="85" t="s">
        <v>108</v>
      </c>
      <c r="F57" s="85" t="s">
        <v>104</v>
      </c>
      <c r="G57" s="144" t="s">
        <v>237</v>
      </c>
      <c r="H57" s="144" t="s">
        <v>118</v>
      </c>
      <c r="I57" s="154">
        <v>0</v>
      </c>
      <c r="J57" s="402">
        <v>655.29999999999995</v>
      </c>
    </row>
    <row r="58" spans="3:10" s="103" customFormat="1" ht="69.75" customHeight="1">
      <c r="C58" s="83">
        <v>49</v>
      </c>
      <c r="D58" s="87" t="s">
        <v>254</v>
      </c>
      <c r="E58" s="85" t="s">
        <v>108</v>
      </c>
      <c r="F58" s="85" t="s">
        <v>104</v>
      </c>
      <c r="G58" s="156" t="s">
        <v>255</v>
      </c>
      <c r="H58" s="144" t="s">
        <v>118</v>
      </c>
      <c r="I58" s="154">
        <v>0</v>
      </c>
      <c r="J58" s="344">
        <v>655.29999999999995</v>
      </c>
    </row>
    <row r="59" spans="3:10" s="103" customFormat="1" ht="79.5" customHeight="1">
      <c r="C59" s="83">
        <v>50</v>
      </c>
      <c r="D59" s="87" t="s">
        <v>442</v>
      </c>
      <c r="E59" s="85" t="s">
        <v>108</v>
      </c>
      <c r="F59" s="85" t="s">
        <v>104</v>
      </c>
      <c r="G59" s="144" t="s">
        <v>441</v>
      </c>
      <c r="H59" s="144" t="s">
        <v>118</v>
      </c>
      <c r="I59" s="154">
        <v>0</v>
      </c>
      <c r="J59" s="344">
        <v>655.29999999999995</v>
      </c>
    </row>
    <row r="60" spans="3:10" s="103" customFormat="1" ht="61.5" customHeight="1">
      <c r="C60" s="83">
        <v>51</v>
      </c>
      <c r="D60" s="87" t="s">
        <v>99</v>
      </c>
      <c r="E60" s="85" t="s">
        <v>108</v>
      </c>
      <c r="F60" s="85" t="s">
        <v>104</v>
      </c>
      <c r="G60" s="144" t="s">
        <v>441</v>
      </c>
      <c r="H60" s="144" t="s">
        <v>98</v>
      </c>
      <c r="I60" s="154">
        <v>0</v>
      </c>
      <c r="J60" s="344">
        <v>655.29999999999995</v>
      </c>
    </row>
    <row r="61" spans="3:10" s="103" customFormat="1" ht="105" customHeight="1">
      <c r="C61" s="83">
        <v>52</v>
      </c>
      <c r="D61" s="87" t="s">
        <v>414</v>
      </c>
      <c r="E61" s="85" t="s">
        <v>108</v>
      </c>
      <c r="F61" s="85" t="s">
        <v>104</v>
      </c>
      <c r="G61" s="144" t="s">
        <v>237</v>
      </c>
      <c r="H61" s="144" t="s">
        <v>118</v>
      </c>
      <c r="I61" s="154">
        <v>0</v>
      </c>
      <c r="J61" s="396">
        <v>2045.5</v>
      </c>
    </row>
    <row r="62" spans="3:10" s="103" customFormat="1" ht="52.5" customHeight="1">
      <c r="C62" s="83">
        <v>53</v>
      </c>
      <c r="D62" s="87" t="s">
        <v>262</v>
      </c>
      <c r="E62" s="85" t="s">
        <v>108</v>
      </c>
      <c r="F62" s="85" t="s">
        <v>104</v>
      </c>
      <c r="G62" s="144" t="s">
        <v>443</v>
      </c>
      <c r="H62" s="144" t="s">
        <v>118</v>
      </c>
      <c r="I62" s="154">
        <v>0</v>
      </c>
      <c r="J62" s="346">
        <v>2045.5</v>
      </c>
    </row>
    <row r="63" spans="3:10" s="103" customFormat="1" ht="70.5" customHeight="1">
      <c r="C63" s="83">
        <v>54</v>
      </c>
      <c r="D63" s="87" t="s">
        <v>444</v>
      </c>
      <c r="E63" s="85" t="s">
        <v>108</v>
      </c>
      <c r="F63" s="85" t="s">
        <v>104</v>
      </c>
      <c r="G63" s="144" t="s">
        <v>445</v>
      </c>
      <c r="H63" s="144" t="s">
        <v>118</v>
      </c>
      <c r="I63" s="154">
        <v>0</v>
      </c>
      <c r="J63" s="346">
        <v>2045.5</v>
      </c>
    </row>
    <row r="64" spans="3:10" s="103" customFormat="1" ht="70.5" customHeight="1">
      <c r="C64" s="83">
        <v>55</v>
      </c>
      <c r="D64" s="87" t="s">
        <v>99</v>
      </c>
      <c r="E64" s="85" t="s">
        <v>108</v>
      </c>
      <c r="F64" s="85" t="s">
        <v>104</v>
      </c>
      <c r="G64" s="144" t="s">
        <v>445</v>
      </c>
      <c r="H64" s="144" t="s">
        <v>98</v>
      </c>
      <c r="I64" s="154">
        <v>0</v>
      </c>
      <c r="J64" s="346">
        <v>2045.5</v>
      </c>
    </row>
    <row r="65" spans="3:10" s="101" customFormat="1" ht="72.75" customHeight="1">
      <c r="C65" s="83">
        <v>56</v>
      </c>
      <c r="D65" s="87" t="s">
        <v>172</v>
      </c>
      <c r="E65" s="85" t="s">
        <v>109</v>
      </c>
      <c r="F65" s="85" t="s">
        <v>236</v>
      </c>
      <c r="G65" s="144" t="s">
        <v>237</v>
      </c>
      <c r="H65" s="144" t="s">
        <v>118</v>
      </c>
      <c r="I65" s="153">
        <f>I66</f>
        <v>0</v>
      </c>
      <c r="J65" s="155">
        <f>J66</f>
        <v>15</v>
      </c>
    </row>
    <row r="66" spans="3:10" s="101" customFormat="1" ht="38.25" customHeight="1">
      <c r="C66" s="83">
        <v>57</v>
      </c>
      <c r="D66" s="87" t="s">
        <v>265</v>
      </c>
      <c r="E66" s="85" t="s">
        <v>109</v>
      </c>
      <c r="F66" s="85" t="s">
        <v>93</v>
      </c>
      <c r="G66" s="144" t="s">
        <v>266</v>
      </c>
      <c r="H66" s="144" t="s">
        <v>118</v>
      </c>
      <c r="I66" s="153">
        <f>I67</f>
        <v>0</v>
      </c>
      <c r="J66" s="345">
        <f>J68</f>
        <v>15</v>
      </c>
    </row>
    <row r="67" spans="3:10" s="101" customFormat="1" ht="23.25" customHeight="1">
      <c r="C67" s="83">
        <v>58</v>
      </c>
      <c r="D67" s="87" t="s">
        <v>267</v>
      </c>
      <c r="E67" s="85" t="s">
        <v>109</v>
      </c>
      <c r="F67" s="85" t="s">
        <v>93</v>
      </c>
      <c r="G67" s="144" t="s">
        <v>268</v>
      </c>
      <c r="H67" s="144" t="s">
        <v>118</v>
      </c>
      <c r="I67" s="153">
        <f>I68</f>
        <v>0</v>
      </c>
      <c r="J67" s="152">
        <f>J68</f>
        <v>15</v>
      </c>
    </row>
    <row r="68" spans="3:10" s="101" customFormat="1" ht="58.5" customHeight="1">
      <c r="C68" s="83">
        <v>59</v>
      </c>
      <c r="D68" s="87" t="s">
        <v>99</v>
      </c>
      <c r="E68" s="85" t="s">
        <v>109</v>
      </c>
      <c r="F68" s="85" t="s">
        <v>93</v>
      </c>
      <c r="G68" s="144" t="s">
        <v>269</v>
      </c>
      <c r="H68" s="144" t="s">
        <v>98</v>
      </c>
      <c r="I68" s="153">
        <v>0</v>
      </c>
      <c r="J68" s="152">
        <v>15</v>
      </c>
    </row>
    <row r="69" spans="3:10" s="101" customFormat="1" ht="73.5" customHeight="1">
      <c r="C69" s="83">
        <v>60</v>
      </c>
      <c r="D69" s="87" t="s">
        <v>172</v>
      </c>
      <c r="E69" s="85" t="s">
        <v>107</v>
      </c>
      <c r="F69" s="85" t="s">
        <v>93</v>
      </c>
      <c r="G69" s="144" t="s">
        <v>237</v>
      </c>
      <c r="H69" s="144" t="s">
        <v>118</v>
      </c>
      <c r="I69" s="153">
        <v>0</v>
      </c>
      <c r="J69" s="343">
        <v>72</v>
      </c>
    </row>
    <row r="70" spans="3:10" s="102" customFormat="1" ht="37.5" customHeight="1">
      <c r="C70" s="83">
        <v>61</v>
      </c>
      <c r="D70" s="87" t="s">
        <v>265</v>
      </c>
      <c r="E70" s="85" t="s">
        <v>107</v>
      </c>
      <c r="F70" s="85" t="s">
        <v>93</v>
      </c>
      <c r="G70" s="85" t="s">
        <v>266</v>
      </c>
      <c r="H70" s="85" t="s">
        <v>118</v>
      </c>
      <c r="I70" s="152">
        <v>0</v>
      </c>
      <c r="J70" s="152">
        <v>72</v>
      </c>
    </row>
    <row r="71" spans="3:10" s="102" customFormat="1" ht="42" customHeight="1">
      <c r="C71" s="83">
        <v>62</v>
      </c>
      <c r="D71" s="87" t="s">
        <v>270</v>
      </c>
      <c r="E71" s="85" t="s">
        <v>107</v>
      </c>
      <c r="F71" s="85" t="s">
        <v>93</v>
      </c>
      <c r="G71" s="85" t="s">
        <v>271</v>
      </c>
      <c r="H71" s="85" t="s">
        <v>118</v>
      </c>
      <c r="I71" s="152">
        <v>0</v>
      </c>
      <c r="J71" s="152">
        <v>72</v>
      </c>
    </row>
    <row r="72" spans="3:10" s="102" customFormat="1" ht="55.5" customHeight="1">
      <c r="C72" s="83">
        <v>63</v>
      </c>
      <c r="D72" s="87" t="s">
        <v>111</v>
      </c>
      <c r="E72" s="85" t="s">
        <v>107</v>
      </c>
      <c r="F72" s="85" t="s">
        <v>93</v>
      </c>
      <c r="G72" s="85" t="s">
        <v>272</v>
      </c>
      <c r="H72" s="85" t="s">
        <v>273</v>
      </c>
      <c r="I72" s="152">
        <v>0</v>
      </c>
      <c r="J72" s="152">
        <v>72</v>
      </c>
    </row>
    <row r="73" spans="3:10" ht="56.25">
      <c r="C73" s="83">
        <v>64</v>
      </c>
      <c r="D73" s="87" t="s">
        <v>172</v>
      </c>
      <c r="E73" s="85" t="s">
        <v>110</v>
      </c>
      <c r="F73" s="85" t="s">
        <v>108</v>
      </c>
      <c r="G73" s="85" t="s">
        <v>237</v>
      </c>
      <c r="H73" s="85" t="s">
        <v>118</v>
      </c>
      <c r="I73" s="152">
        <v>0</v>
      </c>
      <c r="J73" s="155">
        <v>122</v>
      </c>
    </row>
    <row r="74" spans="3:10" ht="37.5">
      <c r="C74" s="83">
        <v>65</v>
      </c>
      <c r="D74" s="87" t="s">
        <v>265</v>
      </c>
      <c r="E74" s="85" t="s">
        <v>110</v>
      </c>
      <c r="F74" s="85" t="s">
        <v>108</v>
      </c>
      <c r="G74" s="85" t="s">
        <v>274</v>
      </c>
      <c r="H74" s="85" t="s">
        <v>118</v>
      </c>
      <c r="I74" s="152">
        <v>0</v>
      </c>
      <c r="J74" s="345">
        <v>122</v>
      </c>
    </row>
    <row r="75" spans="3:10" ht="37.5">
      <c r="C75" s="83">
        <v>66</v>
      </c>
      <c r="D75" s="87" t="s">
        <v>275</v>
      </c>
      <c r="E75" s="85" t="s">
        <v>110</v>
      </c>
      <c r="F75" s="85" t="s">
        <v>108</v>
      </c>
      <c r="G75" s="85" t="s">
        <v>276</v>
      </c>
      <c r="H75" s="85" t="s">
        <v>118</v>
      </c>
      <c r="I75" s="152">
        <v>0</v>
      </c>
      <c r="J75" s="152">
        <v>122</v>
      </c>
    </row>
    <row r="76" spans="3:10" ht="59.25" customHeight="1">
      <c r="C76" s="83">
        <v>67</v>
      </c>
      <c r="D76" s="87" t="s">
        <v>99</v>
      </c>
      <c r="E76" s="85" t="s">
        <v>110</v>
      </c>
      <c r="F76" s="85" t="s">
        <v>108</v>
      </c>
      <c r="G76" s="85" t="s">
        <v>277</v>
      </c>
      <c r="H76" s="85" t="s">
        <v>98</v>
      </c>
      <c r="I76" s="152">
        <v>0</v>
      </c>
      <c r="J76" s="152">
        <v>2</v>
      </c>
    </row>
    <row r="77" spans="3:10" ht="29.25" customHeight="1">
      <c r="C77" s="83">
        <v>68</v>
      </c>
      <c r="D77" s="91" t="s">
        <v>382</v>
      </c>
      <c r="E77" s="85" t="s">
        <v>110</v>
      </c>
      <c r="F77" s="85" t="s">
        <v>108</v>
      </c>
      <c r="G77" s="85" t="s">
        <v>277</v>
      </c>
      <c r="H77" s="85" t="s">
        <v>383</v>
      </c>
      <c r="I77" s="152">
        <v>0</v>
      </c>
      <c r="J77" s="152">
        <v>110</v>
      </c>
    </row>
    <row r="78" spans="3:10" ht="37.5">
      <c r="C78" s="83">
        <v>69</v>
      </c>
      <c r="D78" s="87" t="s">
        <v>100</v>
      </c>
      <c r="E78" s="85" t="s">
        <v>110</v>
      </c>
      <c r="F78" s="85" t="s">
        <v>108</v>
      </c>
      <c r="G78" s="85" t="s">
        <v>278</v>
      </c>
      <c r="H78" s="85" t="s">
        <v>102</v>
      </c>
      <c r="I78" s="152">
        <v>0</v>
      </c>
      <c r="J78" s="152">
        <v>10</v>
      </c>
    </row>
    <row r="79" spans="3:10" ht="18.75">
      <c r="C79" s="83"/>
      <c r="D79" s="491" t="s">
        <v>40</v>
      </c>
      <c r="E79" s="491"/>
      <c r="F79" s="491"/>
      <c r="G79" s="491"/>
      <c r="H79" s="491"/>
      <c r="I79" s="152">
        <v>328.2</v>
      </c>
      <c r="J79" s="155">
        <v>6431.4</v>
      </c>
    </row>
  </sheetData>
  <mergeCells count="4">
    <mergeCell ref="C3:J3"/>
    <mergeCell ref="H4:J4"/>
    <mergeCell ref="G1:J1"/>
    <mergeCell ref="D79:H79"/>
  </mergeCells>
  <printOptions gridLines="1"/>
  <pageMargins left="0.31496062992125984" right="0.31496062992125984" top="0.15748031496062992" bottom="0.15748031496062992" header="0.19685039370078741" footer="0.11811023622047244"/>
  <pageSetup paperSize="9" scale="47" fitToWidth="0" fitToHeight="0" orientation="portrait" r:id="rId1"/>
  <rowBreaks count="1" manualBreakCount="1">
    <brk id="28" min="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7</vt:i4>
      </vt:variant>
    </vt:vector>
  </HeadingPairs>
  <TitlesOfParts>
    <vt:vector size="2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'10'!Область_печати</vt:lpstr>
      <vt:lpstr>'14'!Область_печати</vt:lpstr>
      <vt:lpstr>'15'!Область_печати</vt:lpstr>
      <vt:lpstr>'5'!Область_печати</vt:lpstr>
      <vt:lpstr>'7'!Область_печати</vt:lpstr>
      <vt:lpstr>'8'!Область_печати</vt:lpstr>
      <vt:lpstr>'9'!Область_печати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1</cp:lastModifiedBy>
  <cp:lastPrinted>2022-05-26T06:38:00Z</cp:lastPrinted>
  <dcterms:created xsi:type="dcterms:W3CDTF">2007-09-12T09:25:25Z</dcterms:created>
  <dcterms:modified xsi:type="dcterms:W3CDTF">2022-06-08T03:55:21Z</dcterms:modified>
</cp:coreProperties>
</file>