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 tabRatio="736" activeTab="12"/>
  </bookViews>
  <sheets>
    <sheet name="1" sheetId="1" r:id="rId1"/>
    <sheet name="2" sheetId="2" r:id="rId2"/>
    <sheet name="3" sheetId="55" r:id="rId3"/>
    <sheet name="4" sheetId="49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51" r:id="rId10"/>
    <sheet name="11" sheetId="45" r:id="rId11"/>
    <sheet name="12" sheetId="52" r:id="rId12"/>
    <sheet name="13" sheetId="59" r:id="rId13"/>
    <sheet name="14" sheetId="60" r:id="rId14"/>
    <sheet name="15" sheetId="61" r:id="rId15"/>
    <sheet name="16" sheetId="62" r:id="rId16"/>
    <sheet name="17" sheetId="64" r:id="rId17"/>
  </sheets>
  <definedNames>
    <definedName name="_Toc105952697" localSheetId="6">'7'!#REF!</definedName>
    <definedName name="_Toc105952698" localSheetId="6">'7'!#REF!</definedName>
    <definedName name="_xlnm.Print_Area" localSheetId="9">'10'!$A$1:$I$70</definedName>
    <definedName name="_xlnm.Print_Area" localSheetId="11">#REF!</definedName>
    <definedName name="_xlnm.Print_Area" localSheetId="13">'14'!$B$1:$I$36</definedName>
    <definedName name="_xlnm.Print_Area" localSheetId="14">'15'!$A$1:$I$36</definedName>
    <definedName name="_xlnm.Print_Area" localSheetId="2">#REF!</definedName>
    <definedName name="_xlnm.Print_Area" localSheetId="3">#REF!</definedName>
    <definedName name="_xlnm.Print_Area" localSheetId="4">'5'!$A$1:$E$24</definedName>
    <definedName name="_xlnm.Print_Area" localSheetId="6">'7'!$A$2:$D$31</definedName>
    <definedName name="_xlnm.Print_Area" localSheetId="7">'8'!$A$2:$E$32</definedName>
    <definedName name="_xlnm.Print_Area" localSheetId="8">'9'!$C$1:$J$69</definedName>
    <definedName name="_xlnm.Print_Area">#REF!</definedName>
    <definedName name="п" localSheetId="9">#REF!</definedName>
    <definedName name="п" localSheetId="11">#REF!</definedName>
    <definedName name="п" localSheetId="13">#REF!</definedName>
    <definedName name="п" localSheetId="14">#REF!</definedName>
    <definedName name="п" localSheetId="2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16" i="64"/>
  <c r="E28"/>
  <c r="I28"/>
  <c r="H28"/>
  <c r="G28"/>
  <c r="F28"/>
  <c r="I16"/>
  <c r="H16"/>
  <c r="G16"/>
  <c r="F16"/>
  <c r="I32"/>
  <c r="H32"/>
  <c r="G32"/>
  <c r="F32"/>
  <c r="E32"/>
  <c r="I30"/>
  <c r="H30"/>
  <c r="G30"/>
  <c r="F30"/>
  <c r="E30"/>
  <c r="I21"/>
  <c r="H21"/>
  <c r="G21"/>
  <c r="F21"/>
  <c r="E21"/>
  <c r="I18"/>
  <c r="H18"/>
  <c r="G18"/>
  <c r="F18"/>
  <c r="E18"/>
  <c r="I13"/>
  <c r="H13"/>
  <c r="G13"/>
  <c r="F13"/>
  <c r="E13"/>
  <c r="J10" i="52"/>
  <c r="I10"/>
  <c r="H10"/>
  <c r="I34"/>
  <c r="H34"/>
  <c r="H10" i="45"/>
  <c r="I10"/>
  <c r="I34"/>
  <c r="H34"/>
  <c r="G7" i="51"/>
  <c r="G70" s="1"/>
  <c r="C11" i="30"/>
  <c r="I7" i="51"/>
  <c r="H7"/>
  <c r="I31"/>
  <c r="H31"/>
  <c r="G31"/>
  <c r="I62" i="23"/>
  <c r="J31"/>
  <c r="I31"/>
  <c r="D8" i="30"/>
  <c r="E8"/>
  <c r="E11"/>
  <c r="D11"/>
  <c r="D8" i="20"/>
  <c r="D31" s="1"/>
  <c r="F27" i="64" l="1"/>
  <c r="F26" s="1"/>
  <c r="H12"/>
  <c r="H11" s="1"/>
  <c r="E12"/>
  <c r="E11" s="1"/>
  <c r="I12"/>
  <c r="I11" s="1"/>
  <c r="H24"/>
  <c r="H25" s="1"/>
  <c r="F12"/>
  <c r="F11" s="1"/>
  <c r="F24"/>
  <c r="E24"/>
  <c r="E25" s="1"/>
  <c r="I24"/>
  <c r="I25" s="1"/>
  <c r="E27"/>
  <c r="E26" s="1"/>
  <c r="I27"/>
  <c r="I26" s="1"/>
  <c r="I34" s="1"/>
  <c r="G12"/>
  <c r="G11" s="1"/>
  <c r="G24"/>
  <c r="G25" s="1"/>
  <c r="F25"/>
  <c r="H27"/>
  <c r="H26" s="1"/>
  <c r="G27"/>
  <c r="G26" s="1"/>
  <c r="G34" s="1"/>
  <c r="F34"/>
  <c r="H34"/>
  <c r="D11" i="20"/>
  <c r="C15"/>
  <c r="D15"/>
  <c r="F35" i="64" l="1"/>
  <c r="E35"/>
  <c r="E34"/>
  <c r="I35"/>
  <c r="G35"/>
  <c r="H35"/>
  <c r="E8" i="62" l="1"/>
  <c r="F8"/>
  <c r="G8"/>
  <c r="H8"/>
  <c r="I8"/>
  <c r="J8"/>
  <c r="K8"/>
  <c r="L8"/>
  <c r="M8"/>
  <c r="N8"/>
  <c r="O8"/>
  <c r="D8"/>
  <c r="L7"/>
  <c r="H7"/>
  <c r="D7"/>
  <c r="I35" i="61" l="1"/>
  <c r="I34"/>
  <c r="H29"/>
  <c r="G29"/>
  <c r="G28" s="1"/>
  <c r="G27" s="1"/>
  <c r="H28"/>
  <c r="H27" s="1"/>
  <c r="I27" s="1"/>
  <c r="I26"/>
  <c r="I25"/>
  <c r="I24"/>
  <c r="I23"/>
  <c r="I22"/>
  <c r="H21"/>
  <c r="I21" s="1"/>
  <c r="G21"/>
  <c r="G20" s="1"/>
  <c r="G19" s="1"/>
  <c r="H20"/>
  <c r="I20" s="1"/>
  <c r="I17"/>
  <c r="I16" s="1"/>
  <c r="I15" s="1"/>
  <c r="H17"/>
  <c r="H15" s="1"/>
  <c r="G17"/>
  <c r="G16" s="1"/>
  <c r="G15" s="1"/>
  <c r="H16"/>
  <c r="I13"/>
  <c r="I12" s="1"/>
  <c r="I11" s="1"/>
  <c r="H13"/>
  <c r="G13"/>
  <c r="H12"/>
  <c r="H11" s="1"/>
  <c r="G12"/>
  <c r="G11" s="1"/>
  <c r="I10"/>
  <c r="H9"/>
  <c r="I9" s="1"/>
  <c r="G9"/>
  <c r="G8" s="1"/>
  <c r="G7" s="1"/>
  <c r="H8"/>
  <c r="I8" s="1"/>
  <c r="I29" i="60"/>
  <c r="I28" s="1"/>
  <c r="I27" s="1"/>
  <c r="H29"/>
  <c r="H28" s="1"/>
  <c r="H27" s="1"/>
  <c r="I21"/>
  <c r="H21"/>
  <c r="H20" s="1"/>
  <c r="H19" s="1"/>
  <c r="I20"/>
  <c r="I19" s="1"/>
  <c r="I17"/>
  <c r="I15" s="1"/>
  <c r="H17"/>
  <c r="H16" s="1"/>
  <c r="H15" s="1"/>
  <c r="I16"/>
  <c r="I13"/>
  <c r="H13"/>
  <c r="H12" s="1"/>
  <c r="H11" s="1"/>
  <c r="I12"/>
  <c r="I11" s="1"/>
  <c r="I9"/>
  <c r="H9"/>
  <c r="H8" s="1"/>
  <c r="H7" s="1"/>
  <c r="I8"/>
  <c r="I7" s="1"/>
  <c r="F7" i="59"/>
  <c r="E7"/>
  <c r="G36" i="61" l="1"/>
  <c r="I36"/>
  <c r="H19"/>
  <c r="I19" s="1"/>
  <c r="H36"/>
  <c r="I28"/>
  <c r="H36" i="60"/>
  <c r="I36"/>
  <c r="H7" i="61"/>
  <c r="I7" s="1"/>
  <c r="I29"/>
  <c r="H65" i="52" l="1"/>
  <c r="H64" s="1"/>
  <c r="H63" s="1"/>
  <c r="H73" s="1"/>
  <c r="I20"/>
  <c r="H20"/>
  <c r="I13"/>
  <c r="I65"/>
  <c r="I64" s="1"/>
  <c r="J65"/>
  <c r="J64" s="1"/>
  <c r="J23"/>
  <c r="J21"/>
  <c r="J16"/>
  <c r="J14"/>
  <c r="H13"/>
  <c r="H12" s="1"/>
  <c r="H11" s="1"/>
  <c r="I17" i="51"/>
  <c r="I10"/>
  <c r="I65" i="45"/>
  <c r="I64" s="1"/>
  <c r="I63" s="1"/>
  <c r="H65"/>
  <c r="H64" s="1"/>
  <c r="H63" s="1"/>
  <c r="H20"/>
  <c r="H19" s="1"/>
  <c r="I20"/>
  <c r="I13"/>
  <c r="I12" s="1"/>
  <c r="H13"/>
  <c r="H12" s="1"/>
  <c r="H11" s="1"/>
  <c r="G62" i="51"/>
  <c r="G61" s="1"/>
  <c r="G60" s="1"/>
  <c r="G17"/>
  <c r="H17"/>
  <c r="G10"/>
  <c r="G9" s="1"/>
  <c r="G8" s="1"/>
  <c r="H10"/>
  <c r="H61"/>
  <c r="I61" s="1"/>
  <c r="H62"/>
  <c r="J10" i="23"/>
  <c r="J9" s="1"/>
  <c r="I10"/>
  <c r="I9" s="1"/>
  <c r="I8" s="1"/>
  <c r="J62"/>
  <c r="J61" s="1"/>
  <c r="J60" s="1"/>
  <c r="I61"/>
  <c r="I60" s="1"/>
  <c r="J71" i="52"/>
  <c r="J70"/>
  <c r="J62"/>
  <c r="J61"/>
  <c r="J60"/>
  <c r="J59"/>
  <c r="J58"/>
  <c r="I57"/>
  <c r="J57" s="1"/>
  <c r="H57"/>
  <c r="H56" s="1"/>
  <c r="H55" s="1"/>
  <c r="I56"/>
  <c r="J56" s="1"/>
  <c r="J53"/>
  <c r="J52" s="1"/>
  <c r="J51" s="1"/>
  <c r="I53"/>
  <c r="I51" s="1"/>
  <c r="H53"/>
  <c r="H52" s="1"/>
  <c r="H51" s="1"/>
  <c r="I52"/>
  <c r="J49"/>
  <c r="I49"/>
  <c r="H49"/>
  <c r="H48" s="1"/>
  <c r="H47" s="1"/>
  <c r="J48"/>
  <c r="J47" s="1"/>
  <c r="I48"/>
  <c r="I47"/>
  <c r="J46"/>
  <c r="I45"/>
  <c r="J45" s="1"/>
  <c r="H45"/>
  <c r="I44"/>
  <c r="J44" s="1"/>
  <c r="H44"/>
  <c r="H43" s="1"/>
  <c r="J43"/>
  <c r="I43"/>
  <c r="J41"/>
  <c r="J40"/>
  <c r="J39" s="1"/>
  <c r="J38" s="1"/>
  <c r="J37" s="1"/>
  <c r="J36" s="1"/>
  <c r="I39"/>
  <c r="H39"/>
  <c r="H38" s="1"/>
  <c r="H37" s="1"/>
  <c r="H36" s="1"/>
  <c r="I38"/>
  <c r="I37"/>
  <c r="I36"/>
  <c r="I32"/>
  <c r="H32"/>
  <c r="J31"/>
  <c r="J30"/>
  <c r="I30"/>
  <c r="H30"/>
  <c r="J29"/>
  <c r="J28"/>
  <c r="J27"/>
  <c r="I26"/>
  <c r="J26" s="1"/>
  <c r="H26"/>
  <c r="J25"/>
  <c r="J18"/>
  <c r="I57" i="45"/>
  <c r="I56"/>
  <c r="I55" s="1"/>
  <c r="I53"/>
  <c r="I52"/>
  <c r="I51"/>
  <c r="I49"/>
  <c r="I48"/>
  <c r="I47"/>
  <c r="I45"/>
  <c r="I44"/>
  <c r="I43" s="1"/>
  <c r="I39"/>
  <c r="I36" s="1"/>
  <c r="I30"/>
  <c r="I26"/>
  <c r="H57"/>
  <c r="H56" s="1"/>
  <c r="H55" s="1"/>
  <c r="H53"/>
  <c r="H52" s="1"/>
  <c r="H51" s="1"/>
  <c r="H49"/>
  <c r="H48" s="1"/>
  <c r="H47" s="1"/>
  <c r="H45"/>
  <c r="H44"/>
  <c r="H43" s="1"/>
  <c r="H39"/>
  <c r="H38"/>
  <c r="H37"/>
  <c r="H36" s="1"/>
  <c r="H30"/>
  <c r="H26"/>
  <c r="I45" i="51"/>
  <c r="I44" s="1"/>
  <c r="I46"/>
  <c r="I50"/>
  <c r="I49" s="1"/>
  <c r="I48" s="1"/>
  <c r="G29"/>
  <c r="H29"/>
  <c r="I15"/>
  <c r="I22"/>
  <c r="I23"/>
  <c r="I24"/>
  <c r="I25"/>
  <c r="I26"/>
  <c r="I27"/>
  <c r="I28"/>
  <c r="I37"/>
  <c r="I36" s="1"/>
  <c r="I35" s="1"/>
  <c r="I34" s="1"/>
  <c r="I33" s="1"/>
  <c r="I38"/>
  <c r="I41"/>
  <c r="I43"/>
  <c r="I55"/>
  <c r="I56"/>
  <c r="I57"/>
  <c r="I58"/>
  <c r="I59"/>
  <c r="I67"/>
  <c r="I62" s="1"/>
  <c r="I68"/>
  <c r="H54"/>
  <c r="I54" s="1"/>
  <c r="G54"/>
  <c r="G53" s="1"/>
  <c r="G52" s="1"/>
  <c r="H53"/>
  <c r="H52" s="1"/>
  <c r="I52" s="1"/>
  <c r="H50"/>
  <c r="H48" s="1"/>
  <c r="G50"/>
  <c r="G49" s="1"/>
  <c r="G48" s="1"/>
  <c r="H49"/>
  <c r="H46"/>
  <c r="G46"/>
  <c r="G45" s="1"/>
  <c r="G44" s="1"/>
  <c r="H45"/>
  <c r="H44" s="1"/>
  <c r="H42"/>
  <c r="I42" s="1"/>
  <c r="G42"/>
  <c r="G41" s="1"/>
  <c r="G40" s="1"/>
  <c r="H41"/>
  <c r="H40"/>
  <c r="I40" s="1"/>
  <c r="H36"/>
  <c r="H35" s="1"/>
  <c r="H34" s="1"/>
  <c r="G36"/>
  <c r="G35" s="1"/>
  <c r="G34" s="1"/>
  <c r="G33" s="1"/>
  <c r="H33"/>
  <c r="H27"/>
  <c r="G27"/>
  <c r="H23"/>
  <c r="G23"/>
  <c r="J54" i="23"/>
  <c r="I54"/>
  <c r="I53" s="1"/>
  <c r="I52" s="1"/>
  <c r="J53"/>
  <c r="J52" s="1"/>
  <c r="J50"/>
  <c r="J48" s="1"/>
  <c r="I50"/>
  <c r="I49" s="1"/>
  <c r="I48" s="1"/>
  <c r="J49"/>
  <c r="J46"/>
  <c r="I46"/>
  <c r="I45" s="1"/>
  <c r="I44" s="1"/>
  <c r="J45"/>
  <c r="J44" s="1"/>
  <c r="J42"/>
  <c r="I42"/>
  <c r="I41" s="1"/>
  <c r="I40" s="1"/>
  <c r="J41"/>
  <c r="J40" s="1"/>
  <c r="J36"/>
  <c r="J35" s="1"/>
  <c r="J34" s="1"/>
  <c r="I36"/>
  <c r="I35" s="1"/>
  <c r="I34" s="1"/>
  <c r="I33" s="1"/>
  <c r="J27"/>
  <c r="I27"/>
  <c r="J23"/>
  <c r="J17" s="1"/>
  <c r="I23"/>
  <c r="I17" s="1"/>
  <c r="E29" i="30"/>
  <c r="D29"/>
  <c r="C29"/>
  <c r="C32" s="1"/>
  <c r="E27"/>
  <c r="D27"/>
  <c r="C27"/>
  <c r="E25"/>
  <c r="D25"/>
  <c r="C25"/>
  <c r="E21"/>
  <c r="D21"/>
  <c r="C21"/>
  <c r="E19"/>
  <c r="D19"/>
  <c r="C19"/>
  <c r="E17"/>
  <c r="D17"/>
  <c r="C17"/>
  <c r="E15"/>
  <c r="D15"/>
  <c r="C15"/>
  <c r="C8"/>
  <c r="J7" i="23" l="1"/>
  <c r="J20" i="52"/>
  <c r="H19"/>
  <c r="I63"/>
  <c r="J63" s="1"/>
  <c r="J13"/>
  <c r="I19" i="45"/>
  <c r="G16" i="51"/>
  <c r="I16" i="23"/>
  <c r="I7" s="1"/>
  <c r="I69" s="1"/>
  <c r="H60" i="51"/>
  <c r="I60" s="1"/>
  <c r="H9"/>
  <c r="I53"/>
  <c r="I12" i="52"/>
  <c r="I55"/>
  <c r="J55" s="1"/>
  <c r="I72" i="45"/>
  <c r="I11"/>
  <c r="I38"/>
  <c r="I37" s="1"/>
  <c r="H72"/>
  <c r="H16" i="51"/>
  <c r="I16" s="1"/>
  <c r="J16" i="23"/>
  <c r="E32" i="30"/>
  <c r="D32"/>
  <c r="J8" i="23"/>
  <c r="J33"/>
  <c r="I70" i="51" l="1"/>
  <c r="H8"/>
  <c r="I8" s="1"/>
  <c r="H70"/>
  <c r="I9"/>
  <c r="J12" i="52"/>
  <c r="I11"/>
  <c r="J11" s="1"/>
  <c r="I73"/>
  <c r="I19"/>
  <c r="J19" s="1"/>
  <c r="J69" i="23"/>
  <c r="J73" i="52" l="1"/>
  <c r="D29" i="20" l="1"/>
  <c r="C29"/>
  <c r="D27"/>
  <c r="C27"/>
  <c r="D25"/>
  <c r="C25"/>
  <c r="D21"/>
  <c r="C21"/>
  <c r="D19"/>
  <c r="C19"/>
  <c r="D17"/>
  <c r="C17"/>
  <c r="C11"/>
  <c r="C8" s="1"/>
  <c r="F20" i="19"/>
  <c r="F18" s="1"/>
  <c r="F23" s="1"/>
  <c r="E19"/>
  <c r="D19"/>
  <c r="E18"/>
  <c r="D18"/>
  <c r="D23" s="1"/>
  <c r="F15"/>
  <c r="E15"/>
  <c r="F11"/>
  <c r="E11"/>
  <c r="E9" s="1"/>
  <c r="E7" s="1"/>
  <c r="E6" s="1"/>
  <c r="E23" s="1"/>
  <c r="D11"/>
  <c r="F9"/>
  <c r="F7" s="1"/>
  <c r="F6" s="1"/>
  <c r="D9"/>
  <c r="C31" i="20" l="1"/>
  <c r="F19" i="19"/>
  <c r="E20" i="18"/>
  <c r="D20"/>
  <c r="E19"/>
  <c r="D19"/>
  <c r="D24" s="1"/>
  <c r="E15"/>
  <c r="E11"/>
  <c r="E9" s="1"/>
  <c r="E7" s="1"/>
  <c r="E6" s="1"/>
  <c r="E24" s="1"/>
  <c r="D11"/>
  <c r="D9"/>
  <c r="D6"/>
  <c r="C15" i="1" l="1"/>
  <c r="C14" s="1"/>
  <c r="C12"/>
  <c r="C11" s="1"/>
  <c r="C10"/>
  <c r="C8" s="1"/>
  <c r="D8" l="1"/>
  <c r="E8"/>
  <c r="F8"/>
  <c r="G8"/>
  <c r="H8"/>
  <c r="I8"/>
  <c r="D21"/>
  <c r="D20" s="1"/>
  <c r="D15"/>
  <c r="D18"/>
  <c r="E21"/>
  <c r="E15"/>
  <c r="E18"/>
  <c r="F21"/>
  <c r="F20" s="1"/>
  <c r="F15"/>
  <c r="F18"/>
  <c r="G21"/>
  <c r="G15"/>
  <c r="G18"/>
  <c r="H21"/>
  <c r="H20" s="1"/>
  <c r="H15"/>
  <c r="H18"/>
  <c r="I21"/>
  <c r="I15"/>
  <c r="I18"/>
  <c r="D17" l="1"/>
  <c r="I14"/>
  <c r="I13" s="1"/>
  <c r="I12" s="1"/>
  <c r="H17"/>
  <c r="H14"/>
  <c r="H13" s="1"/>
  <c r="H12" s="1"/>
  <c r="F17"/>
  <c r="F14"/>
  <c r="F13" s="1"/>
  <c r="F12" s="1"/>
  <c r="E14"/>
  <c r="E13" s="1"/>
  <c r="E12" s="1"/>
  <c r="G14"/>
  <c r="G13" s="1"/>
  <c r="G12" s="1"/>
  <c r="D14"/>
  <c r="D13" s="1"/>
  <c r="D12" s="1"/>
  <c r="D6" s="1"/>
  <c r="I20"/>
  <c r="I17" s="1"/>
  <c r="G20"/>
  <c r="G17" s="1"/>
  <c r="E20"/>
  <c r="E17" s="1"/>
  <c r="H6" l="1"/>
  <c r="I6"/>
  <c r="E6"/>
  <c r="F6"/>
  <c r="G6"/>
</calcChain>
</file>

<file path=xl/sharedStrings.xml><?xml version="1.0" encoding="utf-8"?>
<sst xmlns="http://schemas.openxmlformats.org/spreadsheetml/2006/main" count="2322" uniqueCount="446">
  <si>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</si>
  <si>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</si>
  <si>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</si>
  <si>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</si>
  <si>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</si>
  <si>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</si>
  <si>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</si>
  <si>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</si>
  <si>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</si>
  <si>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Сумма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</si>
  <si>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</si>
  <si>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</si>
  <si>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</si>
  <si>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</si>
  <si>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</si>
  <si>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</si>
  <si>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</si>
  <si>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</si>
  <si>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</si>
  <si>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</si>
  <si>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</si>
  <si>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</si>
  <si>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</si>
  <si>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</si>
  <si>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</si>
  <si>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</si>
  <si>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</si>
  <si>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</si>
  <si>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</si>
  <si>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</si>
  <si>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</si>
  <si>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</si>
  <si>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</si>
  <si>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</si>
  <si>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</si>
  <si>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</si>
  <si>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</si>
  <si>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</si>
  <si>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</si>
  <si>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</si>
  <si>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</si>
  <si>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СОЦИАЛЬНАЯ ПОЛИТИКА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</si>
  <si>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</si>
  <si>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</si>
  <si>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</si>
  <si>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</si>
  <si>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</si>
  <si>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</si>
  <si>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</si>
  <si>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</si>
  <si>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</si>
  <si>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</si>
  <si>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</si>
  <si>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</si>
  <si>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</si>
  <si>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</si>
  <si>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</si>
  <si>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</si>
  <si>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</si>
  <si>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</si>
  <si>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</si>
  <si>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</si>
  <si>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</si>
  <si>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</si>
  <si>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</si>
  <si>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</si>
  <si>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</si>
  <si>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</si>
  <si>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</si>
  <si>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</si>
  <si>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</si>
  <si>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</si>
  <si>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</si>
  <si>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</si>
  <si>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</si>
  <si>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</si>
  <si>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</si>
  <si>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</si>
  <si>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</si>
  <si>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</si>
  <si>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</si>
  <si>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</si>
  <si>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</si>
  <si>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>1 06 01000 00 0000 110</t>
  </si>
  <si>
    <t xml:space="preserve">1 17 05000 00 0000 180  </t>
  </si>
  <si>
    <t xml:space="preserve">Прочие неналоговые доходы  </t>
  </si>
  <si>
    <t>Изменение остатков средств на счетах по учету средств бюджета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</si>
  <si>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</si>
  <si>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</si>
  <si>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Раздел</t>
  </si>
  <si>
    <t>Подраздел</t>
  </si>
  <si>
    <t>Целевая статья</t>
  </si>
  <si>
    <t>Вид расходов</t>
  </si>
  <si>
    <t>2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</si>
  <si>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</si>
  <si>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</si>
  <si>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</si>
  <si>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</si>
  <si>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</si>
  <si>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</si>
  <si>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</si>
  <si>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</si>
  <si>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</si>
  <si>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</si>
  <si>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</si>
  <si>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</si>
  <si>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</si>
  <si>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</si>
  <si>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</si>
  <si>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</si>
  <si>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</si>
  <si>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</si>
  <si>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Пособия, компенсация, меры социальной поддержки по публичным нормативным обязательствам</t>
  </si>
  <si>
    <t>801</t>
  </si>
  <si>
    <t>Мин.</t>
  </si>
  <si>
    <t>Р.з.</t>
  </si>
  <si>
    <t>П.р.</t>
  </si>
  <si>
    <t>Ц.ст.</t>
  </si>
  <si>
    <t>В.р.</t>
  </si>
  <si>
    <t>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</si>
  <si>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</si>
  <si>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1 14 06014 10 0000 430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</si>
  <si>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</si>
  <si>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1 11 05010 10 0000 120</t>
  </si>
  <si>
    <t>Администрация МО " ______________ район"</t>
  </si>
  <si>
    <t>Доходы от продажи товаров, оказываемых учреждениями, находящимися в ведении органов местного самоуправления поселений</t>
  </si>
  <si>
    <t>3 02 02050 10 0000 140</t>
  </si>
  <si>
    <t>Доходы от продажи услуг, оказываемых учреждениями, находящимися в ведении органов местного самоуправления поселений</t>
  </si>
  <si>
    <t>3 02 01050 10 0000 130</t>
  </si>
  <si>
    <t>2 02 00000 00 0000 000</t>
  </si>
  <si>
    <t>1 17 05050 10 0000 180</t>
  </si>
  <si>
    <t>1 17 01050 10 0000 180</t>
  </si>
  <si>
    <t>1 15 02050 10 0000 140</t>
  </si>
  <si>
    <t>1 14 04050 10 0000 420</t>
  </si>
  <si>
    <t>1 14 06025 10 0000 430</t>
  </si>
  <si>
    <t>1 14 03050 10 0000 440</t>
  </si>
  <si>
    <t>1 14 03050 10 0000 410</t>
  </si>
  <si>
    <t>1 14 02053 10 0000 440</t>
  </si>
  <si>
    <t>1 14 02053 10 0000 410</t>
  </si>
  <si>
    <t>1 14 02052 10 0000 440</t>
  </si>
  <si>
    <t>1 14 02052 10 0000 410</t>
  </si>
  <si>
    <t>1 14 01050 10 0000 410</t>
  </si>
  <si>
    <t xml:space="preserve">1 13 02995 10 0000 130 </t>
  </si>
  <si>
    <t>1 13 01995 10 0000 130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</si>
  <si>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</si>
  <si>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1 11 09045 10 0000 120</t>
  </si>
  <si>
    <t>1 11 05035 10 0000 120</t>
  </si>
  <si>
    <t xml:space="preserve"> 1 11 05025 10 0000 120</t>
  </si>
  <si>
    <t>Проценты, полученные от предоставления бюджетных кредитов внутри страны за счет средств бюджетов поселений</t>
  </si>
  <si>
    <t>1 11 03050 10 0000 120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</si>
  <si>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</si>
  <si>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1 11 01050 10 0000 120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</si>
  <si>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</si>
  <si>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</si>
  <si>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Перечень главных администраторов доходов бюджета муниципального образования «Сейкинское сельское поселение»</t>
  </si>
  <si>
    <t>0310</t>
  </si>
  <si>
    <t>850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</si>
  <si>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</si>
  <si>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</si>
  <si>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2 02 15000 00 0000 000</t>
  </si>
  <si>
    <t>2 02  15001 10 0000 151</t>
  </si>
  <si>
    <t>Субвенция на реализацию отдельных государственных полномочий по расчету и предоставлению дотаций на выравнивание бюджетной обеспеченности бюджетам поселений</t>
  </si>
  <si>
    <t>852</t>
  </si>
  <si>
    <t>853</t>
  </si>
  <si>
    <t>Код группы, подгруппы, статьи и вида источников</t>
  </si>
  <si>
    <t>Сумма на 2020</t>
  </si>
  <si>
    <t xml:space="preserve">Код  главы </t>
  </si>
  <si>
    <t xml:space="preserve">Наименование  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</si>
  <si>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</si>
  <si>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</si>
  <si>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</si>
  <si>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</si>
  <si>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</si>
  <si>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880</t>
  </si>
  <si>
    <t>Дотация бюджетам сельских поселений на выравнивание бюджетной обеспеченности</t>
  </si>
  <si>
    <t>09</t>
  </si>
  <si>
    <t>Сумма на 2021</t>
  </si>
  <si>
    <t>МП "Комплексное развитие территории муниципального образования "Сейкинское сельское поселение"</t>
  </si>
  <si>
    <t>2 02 49999 10 0000 151</t>
  </si>
  <si>
    <t>Прочие межбюджетные трансферты, прердаваемые сельским поселениям</t>
  </si>
  <si>
    <t>Земельный налог  с физических лиц</t>
  </si>
  <si>
    <t>Увеличение прочих остатков денежных средств бюджетов сельских поселений</t>
  </si>
  <si>
    <t>01 05 02 01 01 0000 510</t>
  </si>
  <si>
    <t>01 05 02 01 01 0000 610</t>
  </si>
  <si>
    <t>Уменьшение прочих остатков денежных средств бюджетов сельских поселений</t>
  </si>
  <si>
    <t>Изменение (+/-)</t>
  </si>
  <si>
    <t>000 01 00 00 00 00 0000 000</t>
  </si>
  <si>
    <t>Увеличение остатков средств бюджетов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</si>
  <si>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</si>
  <si>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</si>
  <si>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</si>
  <si>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</si>
  <si>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</si>
  <si>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</si>
  <si>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</si>
  <si>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</si>
  <si>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</si>
  <si>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</si>
  <si>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</si>
  <si>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</si>
  <si>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</si>
  <si>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бюджетов</t>
  </si>
  <si>
    <t>01 05 02 01 00 0000 510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</si>
  <si>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</si>
  <si>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</si>
  <si>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</si>
  <si>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</si>
  <si>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</t>
  </si>
  <si>
    <t>01 05 02 01 00 0000 610</t>
  </si>
  <si>
    <t>0</t>
  </si>
  <si>
    <t>-</t>
  </si>
  <si>
    <t>8</t>
  </si>
  <si>
    <t>01 05 00 00 00 0000 000</t>
  </si>
  <si>
    <t>2 02 49999 10 0000 150</t>
  </si>
  <si>
    <t>2 02 35118 10 0000 150</t>
  </si>
  <si>
    <t>2 02 15001 10 0000 150</t>
  </si>
  <si>
    <t>Дотации бюджетам сельских поселений на выравнивание бюджетной обеспеченности</t>
  </si>
  <si>
    <t>801 01 05 00 00 00 0000 000</t>
  </si>
  <si>
    <t>целевые</t>
  </si>
  <si>
    <t>нецелевые</t>
  </si>
  <si>
    <t>801 01 05 02 00 00 0000 500</t>
  </si>
  <si>
    <t>801 01 05 02 01 00 0000 510</t>
  </si>
  <si>
    <t>801 01 05 02 01 10 0000 510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</si>
  <si>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</si>
  <si>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</si>
  <si>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</si>
  <si>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</si>
  <si>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>801 01 05 02 01 10 0000 610</t>
  </si>
  <si>
    <t xml:space="preserve">1 06 06000 00 0000 000 </t>
  </si>
  <si>
    <t>Земельный налог</t>
  </si>
  <si>
    <t>1 06 06033 00 0000 110</t>
  </si>
  <si>
    <t>1 06  06043 00 0000 110</t>
  </si>
  <si>
    <t>Земельный налог  с организаций</t>
  </si>
  <si>
    <t>Приложение 1
к решению «О бюджете 
муниципального образования "Сейкинское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</si>
  <si>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"Сейкинское сельское поселение" на 2020 год</t>
  </si>
  <si>
    <t>Изменение (+,-)</t>
  </si>
  <si>
    <t>1 06 06000 00 0000 000</t>
  </si>
  <si>
    <t>1 06 06043 00 0000 110</t>
  </si>
  <si>
    <t>27,4</t>
  </si>
  <si>
    <t>0106</t>
  </si>
  <si>
    <t>Обеспечение деятельности финансовых, налоговых и таможенных органов финансового (финансово-бюджетного) надзора</t>
  </si>
  <si>
    <t>Жилищное хозяйство</t>
  </si>
  <si>
    <t>0501</t>
  </si>
  <si>
    <t>Коммунальное хозяйство</t>
  </si>
  <si>
    <t>0502</t>
  </si>
  <si>
    <t>1105</t>
  </si>
  <si>
    <t xml:space="preserve">Сумма на 2021 год </t>
  </si>
  <si>
    <t>Сумма на 2022 год</t>
  </si>
  <si>
    <t>00</t>
  </si>
  <si>
    <t>0000000000</t>
  </si>
  <si>
    <t>Непрограммные направления деятельности</t>
  </si>
  <si>
    <t>991Г000100</t>
  </si>
  <si>
    <t xml:space="preserve">Фонд оплаты труда государственных (муниципальных) органов </t>
  </si>
  <si>
    <t>991Г000110</t>
  </si>
  <si>
    <t>Взносы по обязательному социальному страхованию</t>
  </si>
  <si>
    <t>991Г000120</t>
  </si>
  <si>
    <t>129</t>
  </si>
  <si>
    <t>991Г000130</t>
  </si>
  <si>
    <t>992А000210</t>
  </si>
  <si>
    <t>992А000220</t>
  </si>
  <si>
    <t>992А000230</t>
  </si>
  <si>
    <t>992А000240</t>
  </si>
  <si>
    <t>06</t>
  </si>
  <si>
    <t>Иные межбюджетные трансферты</t>
  </si>
  <si>
    <t>540</t>
  </si>
  <si>
    <t>993В051180</t>
  </si>
  <si>
    <t>Подпрограмма "Устойчивое развитие систем жизнеобеспечения"</t>
  </si>
  <si>
    <t>0110000000</t>
  </si>
  <si>
    <t>Основное мероприятие "Обеспечение пожарной безопасности "</t>
  </si>
  <si>
    <t>0111000100</t>
  </si>
  <si>
    <t>0111000110</t>
  </si>
  <si>
    <t>Основное мероприятие "Дорожное хозяйство (дорожные фонды)"</t>
  </si>
  <si>
    <t>0112000200</t>
  </si>
  <si>
    <t>0112000210</t>
  </si>
  <si>
    <t>Основное мероприятие "Благоустройство"</t>
  </si>
  <si>
    <t>0113000300</t>
  </si>
  <si>
    <t>0113000310</t>
  </si>
  <si>
    <t>Подпрограмма "Развитие социально-культурной сферы"</t>
  </si>
  <si>
    <t>0120000000</t>
  </si>
  <si>
    <t>Основное мероприятие "Культура"</t>
  </si>
  <si>
    <t>0121000100</t>
  </si>
  <si>
    <t>0121000110</t>
  </si>
  <si>
    <t>Основное мероприятие "Социальная политика "</t>
  </si>
  <si>
    <t>0122000200</t>
  </si>
  <si>
    <t>0122000210</t>
  </si>
  <si>
    <t>312</t>
  </si>
  <si>
    <t>01200000000</t>
  </si>
  <si>
    <t>Основное мероприятие "Физическая культура "</t>
  </si>
  <si>
    <t>0123000300</t>
  </si>
  <si>
    <t>0123000310</t>
  </si>
  <si>
    <t>Взносы по обязательному социальному страхованию.</t>
  </si>
  <si>
    <t>0123000320</t>
  </si>
  <si>
    <t>0123000330</t>
  </si>
  <si>
    <t>0123000340</t>
  </si>
  <si>
    <t>Приложение 2
к решению «О бюджете 
муниципального образования "Сейкинское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</si>
  <si>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 "Сейкинское сельское поселение" на 2021-2022 годы</t>
  </si>
  <si>
    <t xml:space="preserve">2021 год </t>
  </si>
  <si>
    <t>2022 год</t>
  </si>
  <si>
    <t>Приложение 3
к решению «О бюджете 
муниципального образования "Сейкинское сельское поселение "
на 2020 год и на плановый 
период 2021 и 2022 годов»</t>
  </si>
  <si>
    <t>Перечень главных администраторов источников финансирования дефицита бюджета муниципального образования "Сейкинское сельское поселение" на 2020 год и на плановый период 2021-2022 годов</t>
  </si>
  <si>
    <t>Приложение 4
к решению «О бюджете 
муниципального образования "Сейкинское сельское поселение "
на 2020 год и на плановый 
период 2021 и 2022 годов»</t>
  </si>
  <si>
    <t>Приложение 5
к решению «О бюджете 
муниципального образования "Сейкинского сельского поселения 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</si>
  <si>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в 2020 году</t>
    </r>
  </si>
  <si>
    <t>Приложение 6
к решению «О бюджете 
муниципального образования "Сейкинского сельского поселения"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</si>
  <si>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поселения"</t>
    </r>
    <r>
      <rPr>
        <b/>
        <sz val="14"/>
        <rFont val="Times New Roman"/>
        <family val="1"/>
        <charset val="204"/>
      </rPr>
      <t xml:space="preserve"> в 2021-2022 годах</t>
    </r>
  </si>
  <si>
    <t xml:space="preserve"> Приложение  7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</si>
  <si>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 на 2020 год</t>
  </si>
  <si>
    <t>Приложение 8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</si>
  <si>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на 2021-2022 годы</t>
  </si>
  <si>
    <t>Приложение 9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</si>
  <si>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2020 год</t>
  </si>
  <si>
    <t>Приложение 10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</si>
  <si>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2021 и 2022 год</t>
  </si>
  <si>
    <t>Сумма на 2022</t>
  </si>
  <si>
    <t>Приложение 11
к решению «О бюджете 
муниципального образования "Сейкинское сельское поселение "
на 2020 год и на плановый 
период 2021 и 2022 годов»</t>
  </si>
  <si>
    <t>Ведомственная структура расходов бюджета муниципального образования "Сейкинское сельское поселение "  на 2020 год</t>
  </si>
  <si>
    <t>Итого</t>
  </si>
  <si>
    <t>Приложение 12
к решению «О бюджете 
муниципального образования "Сейкинское сельское поселение "
на 2020 год и на плановый 
период 2021 и 2022 годов»</t>
  </si>
  <si>
    <t>Ведомственная структура расходов бюджета муниципального образования "Сейкинское сельское поселение "  на 2021 и 2022 год</t>
  </si>
  <si>
    <t>Сумма  на 2021</t>
  </si>
  <si>
    <t>Приложение 13
к решению «О бюджете 
муниципального образования "Сейкинское сельское поселение"
на 2020 год и на плановый 
период 2021 и 2022 годов»</t>
  </si>
  <si>
    <t>01230S8500</t>
  </si>
  <si>
    <t>991Г0S8500</t>
  </si>
  <si>
    <t>992А0S8500</t>
  </si>
  <si>
    <t>Муниципальное образование "Сейкинское сельское поселение"</t>
  </si>
  <si>
    <t>Изменение прочих остатков средств на счетах по учету средств бюджета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</si>
  <si>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</si>
  <si>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Доходы, получаемые  в  виде  арендной  платы, а также средства  от продажи  права  на заключение договоров  аренды  за  земли,  находящиеся   в  собственности сельских поселений  (за исключением земельных  участков муниципальных бюджетных и автономных учреждений)</t>
  </si>
  <si>
    <t xml:space="preserve"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
</t>
  </si>
  <si>
    <t>Прочие доходы от оказания платных услуг (работ) получателями средств бюджетов сельских поселений</t>
  </si>
  <si>
    <t>Прочие доходы  от  компенсации затрат  бюджетов сельских поселений</t>
  </si>
  <si>
    <t xml:space="preserve">Доходы от продажи квартир, находящихся в собственности сельских поселений 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</si>
  <si>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</si>
  <si>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</si>
  <si>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</si>
  <si>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материальных запасов  по указанному имуществу</t>
  </si>
  <si>
    <t>Средства 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</si>
  <si>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 от распоряжения и реализации конфискованного и иного имущества, обращенного в доходы сельских поселений (в части реализации материальных запасов средств по указанному имуществу)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</si>
  <si>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</si>
  <si>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Доходы  от продажи нематериальных активов, находящихся в собственности сельских поселений </t>
  </si>
  <si>
    <t>Платежи, взимаемые органами управления (организациями) сельских поселений  за выполнение определенных функций</t>
  </si>
  <si>
    <t xml:space="preserve">Невыясненные поступления, зачисляемые в бюджеты сельских поселений </t>
  </si>
  <si>
    <t>Прочие неналоговые доходы бюджетов сельских поселений</t>
  </si>
  <si>
    <t xml:space="preserve">Дотации бюджетам сельских поселений на выравнивание бюджетной обеспеченности </t>
  </si>
  <si>
    <t xml:space="preserve">номер договора </t>
  </si>
  <si>
    <t xml:space="preserve"> дата заключен.</t>
  </si>
  <si>
    <t xml:space="preserve">Наименование </t>
  </si>
  <si>
    <t xml:space="preserve">Сумма на 2020 г. </t>
  </si>
  <si>
    <t>Изменения (+, -)</t>
  </si>
  <si>
    <t xml:space="preserve">Сумма с учетом изменений на 2020 г. </t>
  </si>
  <si>
    <t xml:space="preserve">Сумма на 2021 г. </t>
  </si>
  <si>
    <t>Межбюджетные трансферты из бюджета сельского поселения, бюджету муниципального образования "Чойский район"  на выполнение части полномочий по осуществлению внутреннего муниципального финансового контроля</t>
  </si>
  <si>
    <t>Приложение 17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</si>
  <si>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14
к решению «О бюджете 
муниципального образования "Сейкинского сельского поселения"
на 2020 год и на плановый 
период 2021 и 2022 годов»</t>
  </si>
  <si>
    <t>Приложение 15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</si>
  <si>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2021-2020 год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</si>
  <si>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2020 год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</si>
  <si>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</si>
  <si>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</si>
  <si>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</si>
  <si>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 xml:space="preserve"> Сумма на 2021 год </t>
  </si>
  <si>
    <t xml:space="preserve"> Сумма на 2022 год </t>
  </si>
  <si>
    <t>Всего</t>
  </si>
  <si>
    <t>в том числе</t>
  </si>
  <si>
    <t>Федеральные средства</t>
  </si>
  <si>
    <t>Республикан-ские средства</t>
  </si>
  <si>
    <t>Местные средства</t>
  </si>
  <si>
    <t xml:space="preserve">Сумма на 2020 год </t>
  </si>
  <si>
    <t xml:space="preserve">Администрация муниципального образования "Сейкинское сельское поселение" </t>
  </si>
  <si>
    <t>Приложение 16
к решению «О бюджете 
муниципального образования "Сейкинского сельского поселения"
на 2020 год и на плановый 
период 2021 и 2022 годов»</t>
  </si>
  <si>
    <t>Единица измерения:</t>
  </si>
  <si>
    <t>Код классификации доходов бюджетов</t>
  </si>
  <si>
    <t>наименование</t>
  </si>
  <si>
    <t>Условно утвержденные расходы</t>
  </si>
  <si>
    <t>9999</t>
  </si>
  <si>
    <t>99</t>
  </si>
  <si>
    <t>9990000</t>
  </si>
  <si>
    <t>999</t>
  </si>
  <si>
    <t>Объем бюджетных ассигнований бюджета муниципального образования"Сейкинское сельское поселение" на исполнение публичных нормативных обязательств на 2020-2022 гг</t>
  </si>
  <si>
    <t>Обеспечение предоставления социальной помощи населению в МО "Сейкинское сельское поселение" на 2020-2022 годы, в рамках муниципальной программы "Комплексное развитие территории сельского  поселения МО «Сейкинское  сельское  поселение» на 2019-2024 годы, подпрограммы "Развитие социально-культурной сферы" , основного мероприятия подпрограммы "Социальная политика" на 2019-2024 годы</t>
  </si>
  <si>
    <t>Решение Совета депутатов  от 25.11.2011г. № 18-6 (изм. решение от 29.11.2016 г. №24-3)  "Об утверждении Порядка назначения, перерасчета размера и выплаты ежемесячной доплаты к трудовой пенсии выборных лиц, осуществляющих полномочия на постоянной основе в органах местного самоуправления МО «Сейкинское сельское поселение»</t>
  </si>
  <si>
    <t>Резервный фонд местной администрации</t>
  </si>
  <si>
    <t>0111</t>
  </si>
  <si>
    <t>Резервный фонд муниципального образования «Сейкинское сельское поселение»</t>
  </si>
  <si>
    <t>870</t>
  </si>
  <si>
    <t>тыс.рублей</t>
  </si>
  <si>
    <t xml:space="preserve">код   </t>
  </si>
  <si>
    <t>на 2020 год</t>
  </si>
  <si>
    <t>на 2021 год</t>
  </si>
  <si>
    <t>на 2022 год</t>
  </si>
  <si>
    <t>1 01 02000 10 0000 110</t>
  </si>
  <si>
    <t>1 01 02010 10 0000 110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</si>
  <si>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</si>
  <si>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России по Республике Алтай</t>
  </si>
  <si>
    <t>1 01 02030 10 0000 110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</si>
  <si>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</si>
  <si>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</t>
  </si>
  <si>
    <t>1 06 01000 00 0000 000</t>
  </si>
  <si>
    <t xml:space="preserve">Налог на имущество </t>
  </si>
  <si>
    <t>1 06 01030 01 0000 110</t>
  </si>
  <si>
    <t>Налог на имущество физичиских лиц, взымаемый по ставкам, применяемым к объектам налогооблажения, расположенным в границах сельского поселения</t>
  </si>
  <si>
    <t>1 06 01030 12 1000 110</t>
  </si>
  <si>
    <t>Налог на имущество физичиских лиц, взымаемый по ставкам, применяемым к объектам налогооблажения, расположенным в границах сельского поселения (пени по соответствующим платежам)</t>
  </si>
  <si>
    <t>1 06 06033 10 000 110</t>
  </si>
  <si>
    <t>Земельный налог с организаций, обладающих земельным участком, расположенным в границах сельских поселений</t>
  </si>
  <si>
    <t>1 06 06043 10 000 110</t>
  </si>
  <si>
    <t>Земельный налог с физических лиц, обладающих земельным участком, расположенным в границах сельских поселений</t>
  </si>
  <si>
    <t>ИТОГО НЕНАЛОГОВЫХ ДОХОДОВ</t>
  </si>
  <si>
    <t>ИТОГО НЕНАЛОГОВЫХ ДОХОДОВ без невыясненных поступлений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</si>
  <si>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</si>
  <si>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
</t>
  </si>
  <si>
    <t>2 02 10000 00 0000 151</t>
  </si>
  <si>
    <t>Дотации бюджетам бюджетной системы Российской Федерации</t>
  </si>
  <si>
    <t>2 02 15001 10 0000 151</t>
  </si>
  <si>
    <t xml:space="preserve">Дотации бюджетам сельских поселений на выравнивание бюджетной обеспеченности
</t>
  </si>
  <si>
    <t xml:space="preserve">Министерство финансов Республики Алтай </t>
  </si>
  <si>
    <t>2 02 30000 00 0000 151</t>
  </si>
  <si>
    <t>Субвенции  бюджетам бюджетной системы Российской Федерации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</si>
  <si>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</si>
  <si>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2 02 40000 00 0000 151</t>
  </si>
  <si>
    <t xml:space="preserve">Прочие межбюджетные трансферты, передаваемые бюджетам сельских поселений
</t>
  </si>
  <si>
    <t>ДОХОДЫ БЕЗ УЧЕТА БЕЗВОЗМЕЗДНЫХ ПОСТУПЛЕНИЙ ОТ ДРУГИХ БЮДЖЕТОВ БЮДЖЕТНОЙ СИСТЕМЫ РОССИЙСКОЙ ФЕДЕРАЦИИ</t>
  </si>
  <si>
    <t>Руководитель</t>
  </si>
  <si>
    <t xml:space="preserve">               </t>
  </si>
  <si>
    <t>(уполномоченное лицо)</t>
  </si>
  <si>
    <t xml:space="preserve"> (должность)</t>
  </si>
  <si>
    <t xml:space="preserve">                       (подпись)</t>
  </si>
  <si>
    <t>(ФИО)</t>
  </si>
  <si>
    <t>Исполнитель</t>
  </si>
  <si>
    <t>Главный бухгалтер</t>
  </si>
  <si>
    <t xml:space="preserve"> </t>
  </si>
  <si>
    <t>(телефон)</t>
  </si>
  <si>
    <t>Реестр источников доходов  муниципального образования "Сейкинское сельское поселение"на 2020 год и плановый период 2021 и 2022 годов</t>
  </si>
  <si>
    <t>Наименование главного администратора (администратора) доходов Сейкинского селського поселения</t>
  </si>
  <si>
    <t>Показатели прогноза доходов Сейкинского сельского поселения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</si>
  <si>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</si>
  <si>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</t>
  </si>
  <si>
    <t>Глава Сейкинского сельского поселения</t>
  </si>
  <si>
    <t>Семикина Ю.В.</t>
  </si>
  <si>
    <t>Петрова Е.В.</t>
  </si>
  <si>
    <t>8 (38822) 26-4-09</t>
  </si>
  <si>
    <t>Показатели прогноза доходов в текущем финансовом году в соответствии с решением о метном бюджете Сейкинского сельского поселения</t>
  </si>
  <si>
    <t>Показатели кассовых поступлений в текущем финансовом году                                (по состоянию на "01" ноября 2019 года)</t>
  </si>
  <si>
    <t>Иные межбюджетные трансферты,  выделяемые из бюджета МО "Сейкинское сельское поселение",
на финансирование расходов, связанных с передачей полномочий органам местного самоуправления муниципальному образованию "Чойский  район" на 2020 год</t>
  </si>
  <si>
    <t>МО "Сейкинское сельское поселение"</t>
  </si>
  <si>
    <t>4-1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</si>
</sst>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_-* #,##0.0\ _₽_-;\-* #,##0.0\ _₽_-;_-* &quot;-&quot;?\ _₽_-;_-@_-"/>
    <numFmt numFmtId="168" formatCode="dd/mm/yy;@"/>
  </numFmts>
  <fonts count="7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8"/>
      <name val="Arial Cyr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2"/>
      <name val="Calibri"/>
      <family val="2"/>
      <charset val="204"/>
    </font>
    <font>
      <b/>
      <u/>
      <sz val="22"/>
      <name val="Calibri"/>
      <family val="2"/>
    </font>
    <font>
      <sz val="22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u/>
      <sz val="2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4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9" fontId="46" fillId="0" borderId="20">
      <alignment horizontal="center" vertical="center"/>
    </xf>
    <xf numFmtId="0" fontId="46" fillId="0" borderId="21">
      <alignment horizontal="left" wrapText="1"/>
    </xf>
    <xf numFmtId="0" fontId="23" fillId="0" borderId="0"/>
  </cellStyleXfs>
  <cellXfs count="508">
    <xf numFmtId="0" fontId="0" fillId="0" borderId="0" xfId="0"/>
    <xf numFmtId="0" fontId="5" fillId="0" borderId="0" xfId="0" applyFont="1" applyFill="1"/>
    <xf numFmtId="43" fontId="5" fillId="0" borderId="0" xfId="1" applyFont="1" applyFill="1"/>
    <xf numFmtId="0" fontId="5" fillId="0" borderId="0" xfId="0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center" wrapText="1"/>
    </xf>
    <xf numFmtId="0" fontId="5" fillId="0" borderId="0" xfId="0" applyFont="1" applyFill="1" applyBorder="1"/>
    <xf numFmtId="43" fontId="5" fillId="0" borderId="0" xfId="1" applyFont="1" applyFill="1" applyBorder="1"/>
    <xf numFmtId="0" fontId="0" fillId="0" borderId="0" xfId="0" applyAlignment="1"/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0" xfId="0" applyFont="1"/>
    <xf numFmtId="0" fontId="6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43" fontId="9" fillId="0" borderId="1" xfId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3" fontId="8" fillId="0" borderId="0" xfId="0" applyNumberFormat="1" applyFont="1" applyFill="1"/>
    <xf numFmtId="165" fontId="9" fillId="0" borderId="1" xfId="1" applyNumberFormat="1" applyFont="1" applyFill="1" applyBorder="1"/>
    <xf numFmtId="0" fontId="8" fillId="0" borderId="0" xfId="0" applyFont="1"/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2" fillId="0" borderId="0" xfId="0" applyFont="1" applyBorder="1"/>
    <xf numFmtId="0" fontId="26" fillId="0" borderId="0" xfId="0" applyFont="1" applyAlignment="1"/>
    <xf numFmtId="0" fontId="26" fillId="0" borderId="0" xfId="0" applyFont="1" applyAlignment="1">
      <alignment horizontal="right" vertical="justify"/>
    </xf>
    <xf numFmtId="0" fontId="26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wrapText="1"/>
    </xf>
    <xf numFmtId="0" fontId="26" fillId="3" borderId="0" xfId="0" applyFont="1" applyFill="1"/>
    <xf numFmtId="1" fontId="8" fillId="4" borderId="1" xfId="0" applyNumberFormat="1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8" fillId="0" borderId="0" xfId="0" applyFont="1" applyBorder="1"/>
    <xf numFmtId="0" fontId="17" fillId="0" borderId="0" xfId="0" applyFont="1" applyBorder="1" applyAlignment="1">
      <alignment horizontal="right" wrapText="1"/>
    </xf>
    <xf numFmtId="0" fontId="8" fillId="0" borderId="0" xfId="0" applyFont="1" applyBorder="1"/>
    <xf numFmtId="0" fontId="20" fillId="0" borderId="0" xfId="0" applyFont="1" applyBorder="1"/>
    <xf numFmtId="0" fontId="35" fillId="0" borderId="0" xfId="0" applyFont="1" applyFill="1" applyBorder="1"/>
    <xf numFmtId="0" fontId="15" fillId="0" borderId="0" xfId="0" applyFont="1" applyFill="1" applyBorder="1"/>
    <xf numFmtId="0" fontId="34" fillId="0" borderId="0" xfId="0" applyFont="1" applyFill="1" applyBorder="1"/>
    <xf numFmtId="0" fontId="26" fillId="0" borderId="0" xfId="0" applyFont="1" applyFill="1" applyBorder="1"/>
    <xf numFmtId="0" fontId="33" fillId="0" borderId="0" xfId="0" applyFont="1" applyFill="1" applyBorder="1"/>
    <xf numFmtId="0" fontId="1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3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38" fillId="0" borderId="12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horizontal="center" vertical="top" wrapText="1"/>
    </xf>
    <xf numFmtId="49" fontId="38" fillId="0" borderId="4" xfId="0" applyNumberFormat="1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Fill="1"/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0" xfId="0" applyFont="1" applyBorder="1"/>
    <xf numFmtId="164" fontId="27" fillId="0" borderId="15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top" wrapText="1"/>
    </xf>
    <xf numFmtId="0" fontId="41" fillId="0" borderId="1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0" fontId="42" fillId="0" borderId="0" xfId="0" applyFont="1"/>
    <xf numFmtId="0" fontId="42" fillId="0" borderId="1" xfId="0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center" wrapText="1"/>
    </xf>
    <xf numFmtId="0" fontId="0" fillId="0" borderId="0" xfId="0"/>
    <xf numFmtId="0" fontId="42" fillId="0" borderId="6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5" borderId="1" xfId="0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right" wrapText="1"/>
    </xf>
    <xf numFmtId="0" fontId="9" fillId="0" borderId="1" xfId="0" applyFont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center" vertical="top"/>
    </xf>
    <xf numFmtId="49" fontId="29" fillId="0" borderId="0" xfId="0" applyNumberFormat="1" applyFont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center" vertical="top" wrapText="1"/>
    </xf>
    <xf numFmtId="49" fontId="45" fillId="0" borderId="1" xfId="0" applyNumberFormat="1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49" fontId="29" fillId="0" borderId="0" xfId="0" applyNumberFormat="1" applyFont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center" wrapText="1"/>
    </xf>
    <xf numFmtId="2" fontId="8" fillId="4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45" fillId="0" borderId="1" xfId="0" applyFont="1" applyFill="1" applyBorder="1" applyAlignment="1">
      <alignment horizontal="center" vertical="center" wrapText="1"/>
    </xf>
    <xf numFmtId="43" fontId="45" fillId="0" borderId="1" xfId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/>
    </xf>
    <xf numFmtId="165" fontId="45" fillId="0" borderId="1" xfId="1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justify" vertical="top"/>
    </xf>
    <xf numFmtId="0" fontId="29" fillId="0" borderId="1" xfId="0" applyFont="1" applyFill="1" applyBorder="1" applyAlignment="1">
      <alignment horizontal="justify" vertical="top"/>
    </xf>
    <xf numFmtId="0" fontId="45" fillId="0" borderId="1" xfId="0" applyFont="1" applyFill="1" applyBorder="1" applyAlignment="1">
      <alignment vertical="top" wrapText="1"/>
    </xf>
    <xf numFmtId="49" fontId="47" fillId="0" borderId="1" xfId="10" applyFont="1" applyBorder="1" applyProtection="1">
      <alignment horizontal="center" vertical="center"/>
    </xf>
    <xf numFmtId="0" fontId="48" fillId="0" borderId="1" xfId="11" applyNumberFormat="1" applyFont="1" applyBorder="1" applyProtection="1">
      <alignment horizontal="left" wrapText="1"/>
    </xf>
    <xf numFmtId="0" fontId="49" fillId="0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2" fontId="8" fillId="4" borderId="1" xfId="0" applyNumberFormat="1" applyFont="1" applyFill="1" applyBorder="1"/>
    <xf numFmtId="2" fontId="8" fillId="0" borderId="1" xfId="0" applyNumberFormat="1" applyFont="1" applyBorder="1"/>
    <xf numFmtId="2" fontId="8" fillId="5" borderId="1" xfId="0" applyNumberFormat="1" applyFont="1" applyFill="1" applyBorder="1"/>
    <xf numFmtId="2" fontId="8" fillId="0" borderId="1" xfId="0" applyNumberFormat="1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6" fontId="8" fillId="3" borderId="1" xfId="0" applyNumberFormat="1" applyFont="1" applyFill="1" applyBorder="1" applyAlignment="1">
      <alignment vertical="center" wrapText="1"/>
    </xf>
    <xf numFmtId="49" fontId="37" fillId="0" borderId="13" xfId="0" applyNumberFormat="1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horizontal="center" vertical="center" wrapText="1"/>
    </xf>
    <xf numFmtId="49" fontId="38" fillId="0" borderId="6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0" fontId="50" fillId="3" borderId="10" xfId="0" applyFont="1" applyFill="1" applyBorder="1" applyAlignment="1">
      <alignment horizontal="center" wrapText="1"/>
    </xf>
    <xf numFmtId="0" fontId="51" fillId="3" borderId="1" xfId="0" applyFont="1" applyFill="1" applyBorder="1" applyAlignment="1">
      <alignment horizontal="center" vertical="top" wrapText="1"/>
    </xf>
    <xf numFmtId="49" fontId="51" fillId="3" borderId="1" xfId="0" applyNumberFormat="1" applyFont="1" applyFill="1" applyBorder="1" applyAlignment="1">
      <alignment horizontal="center" vertical="top" wrapText="1"/>
    </xf>
    <xf numFmtId="0" fontId="53" fillId="3" borderId="1" xfId="0" applyFont="1" applyFill="1" applyBorder="1" applyAlignment="1">
      <alignment horizontal="center" vertical="center" wrapText="1"/>
    </xf>
    <xf numFmtId="0" fontId="1" fillId="0" borderId="0" xfId="6" applyFont="1"/>
    <xf numFmtId="43" fontId="0" fillId="0" borderId="0" xfId="8" applyFont="1"/>
    <xf numFmtId="0" fontId="8" fillId="0" borderId="0" xfId="7" applyFont="1"/>
    <xf numFmtId="0" fontId="55" fillId="0" borderId="0" xfId="6" applyFont="1"/>
    <xf numFmtId="43" fontId="26" fillId="0" borderId="0" xfId="8" applyFont="1"/>
    <xf numFmtId="0" fontId="9" fillId="0" borderId="5" xfId="7" applyFont="1" applyBorder="1" applyAlignment="1">
      <alignment horizontal="center" vertical="center" wrapText="1"/>
    </xf>
    <xf numFmtId="43" fontId="9" fillId="3" borderId="5" xfId="8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166" fontId="8" fillId="3" borderId="1" xfId="7" applyNumberFormat="1" applyFont="1" applyFill="1" applyBorder="1" applyAlignment="1">
      <alignment horizontal="center" wrapText="1"/>
    </xf>
    <xf numFmtId="166" fontId="27" fillId="3" borderId="1" xfId="6" applyNumberFormat="1" applyFont="1" applyFill="1" applyBorder="1" applyAlignment="1">
      <alignment horizontal="center"/>
    </xf>
    <xf numFmtId="0" fontId="9" fillId="3" borderId="1" xfId="7" applyFont="1" applyFill="1" applyBorder="1" applyAlignment="1">
      <alignment vertical="center"/>
    </xf>
    <xf numFmtId="0" fontId="8" fillId="3" borderId="1" xfId="7" applyFont="1" applyFill="1" applyBorder="1" applyAlignment="1">
      <alignment vertical="center"/>
    </xf>
    <xf numFmtId="0" fontId="9" fillId="3" borderId="1" xfId="7" applyFont="1" applyFill="1" applyBorder="1" applyAlignment="1">
      <alignment vertical="top"/>
    </xf>
    <xf numFmtId="166" fontId="57" fillId="3" borderId="1" xfId="6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2" fontId="57" fillId="0" borderId="1" xfId="8" applyNumberFormat="1" applyFont="1" applyFill="1" applyBorder="1" applyAlignment="1">
      <alignment horizontal="center"/>
    </xf>
    <xf numFmtId="2" fontId="27" fillId="0" borderId="1" xfId="8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58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5" fillId="0" borderId="7" xfId="0" applyFont="1" applyFill="1" applyBorder="1" applyAlignment="1">
      <alignment horizontal="left" vertical="top" wrapText="1"/>
    </xf>
    <xf numFmtId="0" fontId="45" fillId="0" borderId="8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29" fillId="0" borderId="7" xfId="0" applyFont="1" applyFill="1" applyBorder="1" applyAlignment="1">
      <alignment vertical="top" wrapText="1"/>
    </xf>
    <xf numFmtId="0" fontId="29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0" fillId="0" borderId="8" xfId="0" applyFont="1" applyBorder="1" applyAlignment="1">
      <alignment horizontal="justify" vertical="top" wrapText="1"/>
    </xf>
    <xf numFmtId="49" fontId="10" fillId="0" borderId="7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26" fillId="0" borderId="0" xfId="0" applyFont="1" applyAlignment="1"/>
    <xf numFmtId="0" fontId="5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0" xfId="0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1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37" fillId="0" borderId="1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9" fillId="0" borderId="5" xfId="7" applyFont="1" applyBorder="1" applyAlignment="1">
      <alignment horizontal="center" vertical="center" wrapText="1"/>
    </xf>
    <xf numFmtId="0" fontId="9" fillId="0" borderId="22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 wrapText="1"/>
    </xf>
    <xf numFmtId="43" fontId="9" fillId="3" borderId="5" xfId="8" applyFont="1" applyFill="1" applyBorder="1" applyAlignment="1">
      <alignment horizontal="center" vertical="center" wrapText="1"/>
    </xf>
    <xf numFmtId="43" fontId="9" fillId="3" borderId="22" xfId="8" applyFont="1" applyFill="1" applyBorder="1" applyAlignment="1">
      <alignment horizontal="center" vertical="center" wrapText="1"/>
    </xf>
    <xf numFmtId="43" fontId="9" fillId="3" borderId="7" xfId="8" applyFont="1" applyFill="1" applyBorder="1" applyAlignment="1">
      <alignment horizontal="center" vertical="center" wrapText="1"/>
    </xf>
    <xf numFmtId="43" fontId="9" fillId="3" borderId="9" xfId="8" applyFont="1" applyFill="1" applyBorder="1" applyAlignment="1">
      <alignment horizontal="center" vertical="center" wrapText="1"/>
    </xf>
    <xf numFmtId="43" fontId="9" fillId="3" borderId="8" xfId="8" applyFont="1" applyFill="1" applyBorder="1" applyAlignment="1">
      <alignment horizontal="center" vertical="center" wrapText="1"/>
    </xf>
    <xf numFmtId="0" fontId="54" fillId="0" borderId="0" xfId="6" applyFont="1" applyFill="1" applyAlignment="1">
      <alignment wrapText="1"/>
    </xf>
    <xf numFmtId="0" fontId="9" fillId="0" borderId="0" xfId="7" applyFont="1" applyAlignment="1">
      <alignment horizontal="center" vertical="center"/>
    </xf>
    <xf numFmtId="43" fontId="5" fillId="3" borderId="10" xfId="8" applyFont="1" applyFill="1" applyBorder="1" applyAlignment="1">
      <alignment horizontal="right" wrapText="1"/>
    </xf>
    <xf numFmtId="0" fontId="9" fillId="3" borderId="5" xfId="7" applyFont="1" applyFill="1" applyBorder="1" applyAlignment="1">
      <alignment horizontal="center" vertical="center" wrapText="1"/>
    </xf>
    <xf numFmtId="0" fontId="55" fillId="0" borderId="22" xfId="6" applyFont="1" applyBorder="1" applyAlignment="1">
      <alignment horizontal="center" wrapText="1"/>
    </xf>
    <xf numFmtId="0" fontId="55" fillId="0" borderId="6" xfId="6" applyFont="1" applyBorder="1" applyAlignment="1">
      <alignment horizontal="center" wrapText="1"/>
    </xf>
    <xf numFmtId="0" fontId="9" fillId="3" borderId="22" xfId="7" applyFont="1" applyFill="1" applyBorder="1" applyAlignment="1">
      <alignment horizontal="center" vertical="center" wrapText="1"/>
    </xf>
    <xf numFmtId="0" fontId="9" fillId="3" borderId="6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 applyAlignment="1">
      <alignment horizontal="center" vertical="top" wrapText="1"/>
    </xf>
    <xf numFmtId="0" fontId="60" fillId="0" borderId="0" xfId="0" applyFont="1" applyAlignment="1">
      <alignment vertical="top" wrapText="1"/>
    </xf>
    <xf numFmtId="49" fontId="60" fillId="0" borderId="0" xfId="0" applyNumberFormat="1" applyFont="1" applyAlignment="1">
      <alignment horizontal="center" vertical="top" wrapText="1"/>
    </xf>
    <xf numFmtId="0" fontId="61" fillId="0" borderId="0" xfId="0" applyFont="1" applyBorder="1" applyAlignment="1">
      <alignment horizontal="right" wrapText="1"/>
    </xf>
    <xf numFmtId="0" fontId="62" fillId="0" borderId="0" xfId="0" applyFont="1"/>
    <xf numFmtId="0" fontId="63" fillId="0" borderId="0" xfId="0" applyFont="1" applyFill="1" applyAlignment="1">
      <alignment horizontal="center" vertical="top" wrapText="1"/>
    </xf>
    <xf numFmtId="0" fontId="63" fillId="0" borderId="0" xfId="0" applyFont="1" applyFill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top"/>
    </xf>
    <xf numFmtId="49" fontId="61" fillId="0" borderId="0" xfId="0" applyNumberFormat="1" applyFont="1" applyFill="1" applyBorder="1" applyAlignment="1">
      <alignment horizontal="justify" vertical="top"/>
    </xf>
    <xf numFmtId="49" fontId="61" fillId="0" borderId="0" xfId="0" applyNumberFormat="1" applyFont="1" applyFill="1" applyBorder="1" applyAlignment="1">
      <alignment horizontal="justify" vertical="top" wrapText="1"/>
    </xf>
    <xf numFmtId="49" fontId="61" fillId="0" borderId="0" xfId="0" applyNumberFormat="1" applyFont="1" applyFill="1" applyBorder="1" applyAlignment="1">
      <alignment vertical="center"/>
    </xf>
    <xf numFmtId="49" fontId="64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49" fontId="61" fillId="0" borderId="0" xfId="0" applyNumberFormat="1" applyFont="1" applyFill="1" applyAlignment="1">
      <alignment horizontal="left" vertical="top"/>
    </xf>
    <xf numFmtId="0" fontId="61" fillId="0" borderId="0" xfId="0" applyFont="1" applyFill="1" applyBorder="1" applyAlignment="1">
      <alignment horizontal="justify" vertical="top" wrapText="1"/>
    </xf>
    <xf numFmtId="49" fontId="61" fillId="0" borderId="0" xfId="0" applyNumberFormat="1" applyFont="1" applyFill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49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top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vertical="center"/>
    </xf>
    <xf numFmtId="49" fontId="61" fillId="0" borderId="0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 applyProtection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49" fontId="61" fillId="0" borderId="1" xfId="0" applyNumberFormat="1" applyFont="1" applyFill="1" applyBorder="1" applyAlignment="1" applyProtection="1">
      <alignment horizontal="center" vertical="center" wrapText="1"/>
    </xf>
    <xf numFmtId="0" fontId="61" fillId="0" borderId="1" xfId="0" applyNumberFormat="1" applyFont="1" applyFill="1" applyBorder="1" applyAlignment="1" applyProtection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 applyProtection="1">
      <alignment horizontal="center" vertical="top" wrapText="1"/>
    </xf>
    <xf numFmtId="0" fontId="61" fillId="0" borderId="1" xfId="0" applyNumberFormat="1" applyFont="1" applyFill="1" applyBorder="1" applyAlignment="1" applyProtection="1">
      <alignment horizontal="center" vertical="center" wrapText="1"/>
    </xf>
    <xf numFmtId="0" fontId="61" fillId="0" borderId="1" xfId="0" applyNumberFormat="1" applyFont="1" applyFill="1" applyBorder="1" applyAlignment="1" applyProtection="1">
      <alignment horizontal="center" vertical="center"/>
    </xf>
    <xf numFmtId="49" fontId="68" fillId="6" borderId="1" xfId="0" applyNumberFormat="1" applyFont="1" applyFill="1" applyBorder="1" applyAlignment="1">
      <alignment horizontal="center" vertical="top"/>
    </xf>
    <xf numFmtId="0" fontId="63" fillId="7" borderId="1" xfId="0" applyFont="1" applyFill="1" applyBorder="1" applyAlignment="1">
      <alignment horizontal="justify" vertical="top"/>
    </xf>
    <xf numFmtId="0" fontId="63" fillId="6" borderId="1" xfId="0" applyFont="1" applyFill="1" applyBorder="1" applyAlignment="1">
      <alignment horizontal="justify" vertical="top"/>
    </xf>
    <xf numFmtId="0" fontId="63" fillId="6" borderId="1" xfId="0" applyFont="1" applyFill="1" applyBorder="1" applyAlignment="1">
      <alignment horizontal="justify" vertical="center"/>
    </xf>
    <xf numFmtId="2" fontId="63" fillId="6" borderId="1" xfId="0" applyNumberFormat="1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top"/>
    </xf>
    <xf numFmtId="49" fontId="63" fillId="6" borderId="1" xfId="0" applyNumberFormat="1" applyFont="1" applyFill="1" applyBorder="1" applyAlignment="1">
      <alignment horizontal="justify" vertical="top"/>
    </xf>
    <xf numFmtId="0" fontId="63" fillId="6" borderId="1" xfId="0" applyFont="1" applyFill="1" applyBorder="1" applyAlignment="1">
      <alignment horizontal="justify" vertical="top" wrapText="1"/>
    </xf>
    <xf numFmtId="0" fontId="63" fillId="6" borderId="1" xfId="0" applyFont="1" applyFill="1" applyBorder="1" applyAlignment="1">
      <alignment horizontal="justify" vertical="center" wrapText="1"/>
    </xf>
    <xf numFmtId="0" fontId="69" fillId="8" borderId="1" xfId="0" applyFont="1" applyFill="1" applyBorder="1" applyAlignment="1">
      <alignment horizontal="center" vertical="top"/>
    </xf>
    <xf numFmtId="49" fontId="70" fillId="8" borderId="1" xfId="0" applyNumberFormat="1" applyFont="1" applyFill="1" applyBorder="1" applyAlignment="1">
      <alignment horizontal="justify" vertical="top"/>
    </xf>
    <xf numFmtId="0" fontId="70" fillId="8" borderId="1" xfId="0" applyFont="1" applyFill="1" applyBorder="1" applyAlignment="1">
      <alignment horizontal="justify" vertical="top" wrapText="1"/>
    </xf>
    <xf numFmtId="0" fontId="70" fillId="8" borderId="1" xfId="0" applyFont="1" applyFill="1" applyBorder="1" applyAlignment="1">
      <alignment horizontal="justify" vertical="center" wrapText="1"/>
    </xf>
    <xf numFmtId="2" fontId="70" fillId="8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top"/>
    </xf>
    <xf numFmtId="49" fontId="61" fillId="0" borderId="1" xfId="0" applyNumberFormat="1" applyFont="1" applyFill="1" applyBorder="1" applyAlignment="1">
      <alignment horizontal="justify" vertical="top"/>
    </xf>
    <xf numFmtId="0" fontId="61" fillId="0" borderId="1" xfId="0" applyFont="1" applyFill="1" applyBorder="1" applyAlignment="1">
      <alignment horizontal="justify" vertical="top" wrapText="1"/>
    </xf>
    <xf numFmtId="0" fontId="61" fillId="0" borderId="1" xfId="0" applyFont="1" applyFill="1" applyBorder="1" applyAlignment="1">
      <alignment horizontal="center" vertical="center" wrapText="1"/>
    </xf>
    <xf numFmtId="2" fontId="61" fillId="0" borderId="1" xfId="0" applyNumberFormat="1" applyFont="1" applyFill="1" applyBorder="1" applyAlignment="1">
      <alignment horizontal="center" vertical="center"/>
    </xf>
    <xf numFmtId="0" fontId="70" fillId="8" borderId="1" xfId="0" applyNumberFormat="1" applyFont="1" applyFill="1" applyBorder="1" applyAlignment="1">
      <alignment horizontal="justify" vertical="top" wrapText="1"/>
    </xf>
    <xf numFmtId="0" fontId="71" fillId="9" borderId="1" xfId="0" applyFont="1" applyFill="1" applyBorder="1" applyAlignment="1">
      <alignment horizontal="center" vertical="center" wrapText="1"/>
    </xf>
    <xf numFmtId="49" fontId="60" fillId="10" borderId="1" xfId="0" applyNumberFormat="1" applyFont="1" applyFill="1" applyBorder="1" applyAlignment="1">
      <alignment horizontal="center" vertical="top"/>
    </xf>
    <xf numFmtId="49" fontId="61" fillId="10" borderId="1" xfId="0" applyNumberFormat="1" applyFont="1" applyFill="1" applyBorder="1" applyAlignment="1">
      <alignment horizontal="justify" vertical="top"/>
    </xf>
    <xf numFmtId="0" fontId="61" fillId="10" borderId="1" xfId="0" applyFont="1" applyFill="1" applyBorder="1" applyAlignment="1">
      <alignment horizontal="justify" vertical="top" wrapText="1"/>
    </xf>
    <xf numFmtId="0" fontId="61" fillId="3" borderId="1" xfId="0" applyFont="1" applyFill="1" applyBorder="1" applyAlignment="1">
      <alignment horizontal="center" vertical="center" wrapText="1"/>
    </xf>
    <xf numFmtId="2" fontId="61" fillId="10" borderId="1" xfId="0" applyNumberFormat="1" applyFont="1" applyFill="1" applyBorder="1" applyAlignment="1">
      <alignment horizontal="center" vertical="center"/>
    </xf>
    <xf numFmtId="49" fontId="69" fillId="8" borderId="1" xfId="0" applyNumberFormat="1" applyFont="1" applyFill="1" applyBorder="1" applyAlignment="1">
      <alignment horizontal="center" vertical="top"/>
    </xf>
    <xf numFmtId="49" fontId="68" fillId="8" borderId="1" xfId="0" applyNumberFormat="1" applyFont="1" applyFill="1" applyBorder="1" applyAlignment="1">
      <alignment horizontal="center" vertical="top"/>
    </xf>
    <xf numFmtId="49" fontId="63" fillId="8" borderId="1" xfId="0" applyNumberFormat="1" applyFont="1" applyFill="1" applyBorder="1" applyAlignment="1">
      <alignment horizontal="justify" vertical="top"/>
    </xf>
    <xf numFmtId="0" fontId="63" fillId="8" borderId="1" xfId="0" applyFont="1" applyFill="1" applyBorder="1" applyAlignment="1">
      <alignment horizontal="justify" vertical="top" wrapText="1"/>
    </xf>
    <xf numFmtId="0" fontId="63" fillId="8" borderId="1" xfId="0" applyFont="1" applyFill="1" applyBorder="1" applyAlignment="1">
      <alignment horizontal="justify" vertical="center" wrapText="1"/>
    </xf>
    <xf numFmtId="2" fontId="63" fillId="8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top"/>
    </xf>
    <xf numFmtId="0" fontId="68" fillId="0" borderId="1" xfId="0" applyFont="1" applyFill="1" applyBorder="1" applyAlignment="1">
      <alignment horizontal="center" vertical="top"/>
    </xf>
    <xf numFmtId="49" fontId="63" fillId="0" borderId="1" xfId="0" applyNumberFormat="1" applyFont="1" applyFill="1" applyBorder="1" applyAlignment="1">
      <alignment horizontal="justify" vertical="top"/>
    </xf>
    <xf numFmtId="0" fontId="63" fillId="0" borderId="1" xfId="0" applyFont="1" applyFill="1" applyBorder="1" applyAlignment="1">
      <alignment horizontal="justify" vertical="top" wrapText="1"/>
    </xf>
    <xf numFmtId="0" fontId="63" fillId="0" borderId="1" xfId="0" applyFont="1" applyFill="1" applyBorder="1" applyAlignment="1">
      <alignment horizontal="justify" vertical="center" wrapText="1"/>
    </xf>
    <xf numFmtId="2" fontId="63" fillId="0" borderId="1" xfId="0" applyNumberFormat="1" applyFont="1" applyFill="1" applyBorder="1" applyAlignment="1">
      <alignment horizontal="center" vertical="center"/>
    </xf>
    <xf numFmtId="49" fontId="63" fillId="7" borderId="1" xfId="0" applyNumberFormat="1" applyFont="1" applyFill="1" applyBorder="1" applyAlignment="1">
      <alignment horizontal="center" vertical="top" wrapText="1"/>
    </xf>
    <xf numFmtId="0" fontId="63" fillId="7" borderId="1" xfId="0" applyFont="1" applyFill="1" applyBorder="1" applyAlignment="1">
      <alignment horizontal="justify" vertical="top" wrapText="1"/>
    </xf>
    <xf numFmtId="167" fontId="63" fillId="7" borderId="1" xfId="0" applyNumberFormat="1" applyFont="1" applyFill="1" applyBorder="1" applyAlignment="1">
      <alignment horizontal="center" vertical="center"/>
    </xf>
    <xf numFmtId="2" fontId="63" fillId="7" borderId="1" xfId="1" applyNumberFormat="1" applyFont="1" applyFill="1" applyBorder="1" applyAlignment="1">
      <alignment horizontal="center" vertical="center"/>
    </xf>
    <xf numFmtId="0" fontId="60" fillId="7" borderId="1" xfId="0" applyFont="1" applyFill="1" applyBorder="1" applyAlignment="1">
      <alignment vertical="center"/>
    </xf>
    <xf numFmtId="2" fontId="68" fillId="7" borderId="1" xfId="1" applyNumberFormat="1" applyFont="1" applyFill="1" applyBorder="1" applyAlignment="1">
      <alignment horizontal="center" vertical="center"/>
    </xf>
    <xf numFmtId="49" fontId="63" fillId="9" borderId="1" xfId="0" applyNumberFormat="1" applyFont="1" applyFill="1" applyBorder="1" applyAlignment="1">
      <alignment horizontal="center" vertical="top"/>
    </xf>
    <xf numFmtId="0" fontId="63" fillId="9" borderId="1" xfId="0" applyFont="1" applyFill="1" applyBorder="1" applyAlignment="1">
      <alignment horizontal="justify" vertical="top" wrapText="1"/>
    </xf>
    <xf numFmtId="0" fontId="60" fillId="9" borderId="1" xfId="0" applyFont="1" applyFill="1" applyBorder="1" applyAlignment="1">
      <alignment vertical="center"/>
    </xf>
    <xf numFmtId="2" fontId="68" fillId="9" borderId="1" xfId="1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top"/>
    </xf>
    <xf numFmtId="2" fontId="60" fillId="0" borderId="1" xfId="1" applyNumberFormat="1" applyFont="1" applyFill="1" applyBorder="1" applyAlignment="1">
      <alignment horizontal="center" vertical="center"/>
    </xf>
    <xf numFmtId="2" fontId="61" fillId="0" borderId="1" xfId="1" applyNumberFormat="1" applyFont="1" applyFill="1" applyBorder="1" applyAlignment="1">
      <alignment horizontal="center" vertical="center"/>
    </xf>
    <xf numFmtId="2" fontId="61" fillId="9" borderId="1" xfId="1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justify" vertical="top" wrapText="1"/>
    </xf>
    <xf numFmtId="0" fontId="63" fillId="10" borderId="1" xfId="0" applyFont="1" applyFill="1" applyBorder="1" applyAlignment="1">
      <alignment vertical="center" wrapText="1"/>
    </xf>
    <xf numFmtId="0" fontId="72" fillId="10" borderId="1" xfId="0" applyFont="1" applyFill="1" applyBorder="1" applyAlignment="1"/>
    <xf numFmtId="0" fontId="72" fillId="10" borderId="1" xfId="0" applyFont="1" applyFill="1" applyBorder="1" applyAlignment="1">
      <alignment vertical="center"/>
    </xf>
    <xf numFmtId="2" fontId="63" fillId="10" borderId="1" xfId="0" applyNumberFormat="1" applyFont="1" applyFill="1" applyBorder="1" applyAlignment="1">
      <alignment horizontal="center" vertical="center"/>
    </xf>
    <xf numFmtId="0" fontId="63" fillId="10" borderId="0" xfId="0" applyFont="1" applyFill="1" applyBorder="1" applyAlignment="1">
      <alignment horizontal="center" vertical="top" wrapText="1"/>
    </xf>
    <xf numFmtId="0" fontId="72" fillId="10" borderId="0" xfId="0" applyFont="1" applyFill="1" applyBorder="1" applyAlignment="1"/>
    <xf numFmtId="0" fontId="68" fillId="10" borderId="0" xfId="0" applyFont="1" applyFill="1" applyBorder="1" applyAlignment="1">
      <alignment vertical="top"/>
    </xf>
    <xf numFmtId="0" fontId="68" fillId="10" borderId="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top"/>
    </xf>
    <xf numFmtId="0" fontId="67" fillId="0" borderId="0" xfId="0" applyFont="1" applyAlignment="1">
      <alignment horizontal="justify" vertical="top"/>
    </xf>
    <xf numFmtId="0" fontId="60" fillId="0" borderId="0" xfId="0" applyFont="1" applyAlignment="1">
      <alignment horizontal="justify" vertical="top"/>
    </xf>
    <xf numFmtId="0" fontId="67" fillId="0" borderId="0" xfId="0" applyFont="1" applyAlignment="1">
      <alignment vertical="center"/>
    </xf>
    <xf numFmtId="0" fontId="67" fillId="0" borderId="0" xfId="0" applyFont="1"/>
    <xf numFmtId="0" fontId="61" fillId="0" borderId="0" xfId="0" applyFont="1" applyFill="1" applyAlignment="1">
      <alignment horizontal="left" vertical="center"/>
    </xf>
    <xf numFmtId="49" fontId="61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168" fontId="61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49" fontId="73" fillId="0" borderId="0" xfId="0" applyNumberFormat="1" applyFont="1" applyFill="1" applyBorder="1" applyAlignment="1">
      <alignment horizontal="center"/>
    </xf>
    <xf numFmtId="49" fontId="61" fillId="0" borderId="0" xfId="0" applyNumberFormat="1" applyFont="1" applyFill="1" applyBorder="1" applyAlignment="1">
      <alignment horizontal="center"/>
    </xf>
    <xf numFmtId="49" fontId="61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61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168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wrapText="1"/>
    </xf>
    <xf numFmtId="49" fontId="61" fillId="0" borderId="10" xfId="0" applyNumberFormat="1" applyFont="1" applyFill="1" applyBorder="1" applyAlignment="1">
      <alignment horizont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/>
    </xf>
    <xf numFmtId="0" fontId="61" fillId="0" borderId="0" xfId="0" applyFont="1" applyFill="1" applyAlignment="1">
      <alignment horizontal="center"/>
    </xf>
    <xf numFmtId="49" fontId="61" fillId="0" borderId="0" xfId="0" applyNumberFormat="1" applyFont="1" applyFill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14" fontId="53" fillId="3" borderId="1" xfId="0" applyNumberFormat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49" fontId="52" fillId="3" borderId="1" xfId="0" applyNumberFormat="1" applyFont="1" applyFill="1" applyBorder="1" applyAlignment="1">
      <alignment horizontal="center" vertical="center" wrapText="1"/>
    </xf>
    <xf numFmtId="49" fontId="53" fillId="3" borderId="1" xfId="0" applyNumberFormat="1" applyFont="1" applyFill="1" applyBorder="1" applyAlignment="1">
      <alignment horizontal="center" vertical="center" wrapText="1"/>
    </xf>
    <xf numFmtId="0" fontId="53" fillId="3" borderId="1" xfId="0" applyNumberFormat="1" applyFont="1" applyFill="1" applyBorder="1" applyAlignment="1">
      <alignment horizontal="center" vertical="center" wrapText="1"/>
    </xf>
  </cellXfs>
  <cellStyles count="13">
    <cellStyle name="xl111" xfId="11"/>
    <cellStyle name="xl88" xfId="10"/>
    <cellStyle name="Обычный" xfId="0" builtinId="0"/>
    <cellStyle name="Обычный 2" xfId="4"/>
    <cellStyle name="Обычный 2 2" xfId="7"/>
    <cellStyle name="Обычный 3" xfId="5"/>
    <cellStyle name="Обычный 4" xfId="6"/>
    <cellStyle name="Обычный 5" xfId="12"/>
    <cellStyle name="Тысячи [0]_перечис.11" xfId="2"/>
    <cellStyle name="Тысячи_перечис.11" xfId="3"/>
    <cellStyle name="Финансовый" xfId="1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43"/>
  <sheetViews>
    <sheetView view="pageBreakPreview" zoomScale="80" zoomScaleNormal="75" zoomScaleSheetLayoutView="80" workbookViewId="0">
      <selection activeCell="A4" sqref="A4:B26"/>
    </sheetView>
  </sheetViews>
  <sheetFormatPr defaultRowHeight="15.75"/>
  <cols>
    <col min="1" max="1" width="69.5703125" style="1" customWidth="1"/>
    <col min="2" max="2" width="33.28515625" style="1" customWidth="1"/>
    <col min="3" max="3" width="34.28515625" style="176" customWidth="1"/>
    <col min="4" max="9" width="0" style="1" hidden="1" customWidth="1"/>
    <col min="10" max="16384" width="9.140625" style="1"/>
  </cols>
  <sheetData>
    <row r="1" spans="1:9" ht="78" customHeight="1">
      <c r="B1" s="296" t="s">
        <v>233</v>
      </c>
      <c r="C1" s="296"/>
      <c r="D1" s="296"/>
      <c r="E1" s="296"/>
      <c r="F1" s="296"/>
      <c r="G1" s="296"/>
      <c r="H1" s="296"/>
      <c r="I1" s="296"/>
    </row>
    <row r="2" spans="1:9" ht="56.25" customHeight="1">
      <c r="A2" s="295" t="s">
        <v>234</v>
      </c>
      <c r="B2" s="295"/>
      <c r="C2" s="295"/>
    </row>
    <row r="3" spans="1:9" ht="19.149999999999999" customHeight="1">
      <c r="B3" s="12"/>
      <c r="C3" s="176" t="s">
        <v>82</v>
      </c>
    </row>
    <row r="4" spans="1:9" s="13" customFormat="1" ht="28.5">
      <c r="A4" s="203"/>
      <c r="B4" s="204" t="s">
        <v>11</v>
      </c>
      <c r="C4" s="205" t="s">
        <v>12</v>
      </c>
    </row>
    <row r="5" spans="1:9" s="13" customFormat="1" ht="18.75">
      <c r="A5" s="206" t="s">
        <v>0</v>
      </c>
      <c r="B5" s="207"/>
      <c r="C5" s="208" t="s">
        <v>210</v>
      </c>
      <c r="D5" s="54">
        <v>395978.2</v>
      </c>
      <c r="E5" s="54">
        <v>395978.2</v>
      </c>
      <c r="F5" s="54">
        <v>395978.2</v>
      </c>
      <c r="G5" s="54">
        <v>395978.2</v>
      </c>
      <c r="H5" s="54">
        <v>395978.2</v>
      </c>
      <c r="I5" s="54">
        <v>395978.2</v>
      </c>
    </row>
    <row r="6" spans="1:9" s="13" customFormat="1" ht="18.75">
      <c r="A6" s="209" t="s">
        <v>1</v>
      </c>
      <c r="B6" s="207" t="s">
        <v>186</v>
      </c>
      <c r="C6" s="208" t="s">
        <v>210</v>
      </c>
      <c r="D6" s="54" t="e">
        <f>D12+D17+#REF!</f>
        <v>#REF!</v>
      </c>
      <c r="E6" s="54" t="e">
        <f>E12+E17+#REF!</f>
        <v>#REF!</v>
      </c>
      <c r="F6" s="54" t="e">
        <f>F12+F17+#REF!</f>
        <v>#REF!</v>
      </c>
      <c r="G6" s="54" t="e">
        <f>G12+G17+#REF!</f>
        <v>#REF!</v>
      </c>
      <c r="H6" s="54" t="e">
        <f>H12+H17+#REF!</f>
        <v>#REF!</v>
      </c>
      <c r="I6" s="54" t="e">
        <f>I12+I17+#REF!</f>
        <v>#REF!</v>
      </c>
    </row>
    <row r="7" spans="1:9" s="13" customFormat="1" ht="18.75">
      <c r="A7" s="299" t="s">
        <v>2</v>
      </c>
      <c r="B7" s="300"/>
      <c r="C7" s="208" t="s">
        <v>210</v>
      </c>
      <c r="D7" s="54"/>
      <c r="E7" s="54"/>
      <c r="F7" s="54"/>
      <c r="G7" s="54"/>
      <c r="H7" s="54"/>
      <c r="I7" s="54"/>
    </row>
    <row r="8" spans="1:9" s="13" customFormat="1" ht="28.5">
      <c r="A8" s="211" t="s">
        <v>325</v>
      </c>
      <c r="B8" s="207" t="s">
        <v>217</v>
      </c>
      <c r="C8" s="208">
        <f>C10</f>
        <v>0</v>
      </c>
      <c r="D8" s="54" t="e">
        <f>#REF!</f>
        <v>#REF!</v>
      </c>
      <c r="E8" s="54" t="e">
        <f>#REF!</f>
        <v>#REF!</v>
      </c>
      <c r="F8" s="54" t="e">
        <f>#REF!</f>
        <v>#REF!</v>
      </c>
      <c r="G8" s="54" t="e">
        <f>#REF!</f>
        <v>#REF!</v>
      </c>
      <c r="H8" s="54" t="e">
        <f>#REF!</f>
        <v>#REF!</v>
      </c>
      <c r="I8" s="54" t="e">
        <f>#REF!</f>
        <v>#REF!</v>
      </c>
    </row>
    <row r="9" spans="1:9" s="13" customFormat="1" ht="18.75">
      <c r="A9" s="297" t="s">
        <v>218</v>
      </c>
      <c r="B9" s="298"/>
      <c r="C9" s="208"/>
      <c r="D9" s="54"/>
      <c r="E9" s="54"/>
      <c r="F9" s="54"/>
      <c r="G9" s="54"/>
      <c r="H9" s="54"/>
      <c r="I9" s="54"/>
    </row>
    <row r="10" spans="1:9" s="13" customFormat="1" ht="18.75">
      <c r="A10" s="297" t="s">
        <v>219</v>
      </c>
      <c r="B10" s="298"/>
      <c r="C10" s="208">
        <f>C16-C13</f>
        <v>0</v>
      </c>
      <c r="D10" s="54"/>
      <c r="E10" s="54"/>
      <c r="F10" s="54"/>
      <c r="G10" s="54"/>
      <c r="H10" s="54"/>
      <c r="I10" s="54"/>
    </row>
    <row r="11" spans="1:9" s="13" customFormat="1" ht="18.75">
      <c r="A11" s="257" t="s">
        <v>199</v>
      </c>
      <c r="B11" s="212" t="s">
        <v>220</v>
      </c>
      <c r="C11" s="208">
        <f>C12</f>
        <v>0</v>
      </c>
      <c r="D11" s="54"/>
      <c r="E11" s="54"/>
      <c r="F11" s="54"/>
      <c r="G11" s="54"/>
      <c r="H11" s="54"/>
      <c r="I11" s="54"/>
    </row>
    <row r="12" spans="1:9" s="55" customFormat="1" ht="18.75">
      <c r="A12" s="257" t="s">
        <v>201</v>
      </c>
      <c r="B12" s="212" t="s">
        <v>221</v>
      </c>
      <c r="C12" s="208">
        <f>C13</f>
        <v>0</v>
      </c>
      <c r="D12" s="54" t="e">
        <f t="shared" ref="D12:I12" si="0">D13-D15</f>
        <v>#REF!</v>
      </c>
      <c r="E12" s="54" t="e">
        <f t="shared" si="0"/>
        <v>#REF!</v>
      </c>
      <c r="F12" s="54" t="e">
        <f t="shared" si="0"/>
        <v>#REF!</v>
      </c>
      <c r="G12" s="54" t="e">
        <f t="shared" si="0"/>
        <v>#REF!</v>
      </c>
      <c r="H12" s="54" t="e">
        <f t="shared" si="0"/>
        <v>#REF!</v>
      </c>
      <c r="I12" s="54" t="e">
        <f t="shared" si="0"/>
        <v>#REF!</v>
      </c>
    </row>
    <row r="13" spans="1:9" s="13" customFormat="1" ht="30">
      <c r="A13" s="257" t="s">
        <v>181</v>
      </c>
      <c r="B13" s="212" t="s">
        <v>222</v>
      </c>
      <c r="C13" s="208">
        <v>0</v>
      </c>
      <c r="D13" s="54" t="e">
        <f t="shared" ref="D13:I13" si="1">D14</f>
        <v>#REF!</v>
      </c>
      <c r="E13" s="54" t="e">
        <f t="shared" si="1"/>
        <v>#REF!</v>
      </c>
      <c r="F13" s="54" t="e">
        <f t="shared" si="1"/>
        <v>#REF!</v>
      </c>
      <c r="G13" s="54" t="e">
        <f t="shared" si="1"/>
        <v>#REF!</v>
      </c>
      <c r="H13" s="54" t="e">
        <f t="shared" si="1"/>
        <v>#REF!</v>
      </c>
      <c r="I13" s="54" t="e">
        <f t="shared" si="1"/>
        <v>#REF!</v>
      </c>
    </row>
    <row r="14" spans="1:9" s="13" customFormat="1" ht="23.25" customHeight="1">
      <c r="A14" s="213" t="s">
        <v>223</v>
      </c>
      <c r="B14" s="212" t="s">
        <v>224</v>
      </c>
      <c r="C14" s="208">
        <f>C15</f>
        <v>0</v>
      </c>
      <c r="D14" s="54" t="e">
        <f>D16+#REF!+D21-D19-#REF!</f>
        <v>#REF!</v>
      </c>
      <c r="E14" s="54" t="e">
        <f>E16+#REF!+E21-E19-#REF!</f>
        <v>#REF!</v>
      </c>
      <c r="F14" s="54" t="e">
        <f>F16+#REF!+F21-F19-#REF!</f>
        <v>#REF!</v>
      </c>
      <c r="G14" s="54" t="e">
        <f>G16+#REF!+G21-G19-#REF!</f>
        <v>#REF!</v>
      </c>
      <c r="H14" s="54" t="e">
        <f>H16+#REF!+H21-H19-#REF!</f>
        <v>#REF!</v>
      </c>
      <c r="I14" s="54" t="e">
        <f>I16+#REF!+I21-I19-#REF!</f>
        <v>#REF!</v>
      </c>
    </row>
    <row r="15" spans="1:9" s="13" customFormat="1" ht="18.75">
      <c r="A15" s="213" t="s">
        <v>225</v>
      </c>
      <c r="B15" s="212" t="s">
        <v>226</v>
      </c>
      <c r="C15" s="208">
        <f>C16</f>
        <v>0</v>
      </c>
      <c r="D15" s="54">
        <f t="shared" ref="D15:I15" si="2">D16</f>
        <v>160000</v>
      </c>
      <c r="E15" s="54">
        <f t="shared" si="2"/>
        <v>160000</v>
      </c>
      <c r="F15" s="54">
        <f t="shared" si="2"/>
        <v>160000</v>
      </c>
      <c r="G15" s="54">
        <f t="shared" si="2"/>
        <v>160000</v>
      </c>
      <c r="H15" s="54">
        <f t="shared" si="2"/>
        <v>160000</v>
      </c>
      <c r="I15" s="54">
        <f t="shared" si="2"/>
        <v>160000</v>
      </c>
    </row>
    <row r="16" spans="1:9" s="13" customFormat="1" ht="39" customHeight="1">
      <c r="A16" s="213" t="s">
        <v>184</v>
      </c>
      <c r="B16" s="212" t="s">
        <v>227</v>
      </c>
      <c r="C16" s="208">
        <v>0</v>
      </c>
      <c r="D16" s="54">
        <v>160000</v>
      </c>
      <c r="E16" s="54">
        <v>160000</v>
      </c>
      <c r="F16" s="54">
        <v>160000</v>
      </c>
      <c r="G16" s="54">
        <v>160000</v>
      </c>
      <c r="H16" s="54">
        <v>160000</v>
      </c>
      <c r="I16" s="54">
        <v>160000</v>
      </c>
    </row>
    <row r="17" spans="1:9" s="55" customFormat="1" ht="28.5">
      <c r="A17" s="209" t="s">
        <v>3</v>
      </c>
      <c r="B17" s="207" t="s">
        <v>188</v>
      </c>
      <c r="C17" s="208">
        <v>0</v>
      </c>
      <c r="D17" s="54">
        <f t="shared" ref="D17:I17" si="3">D18-D20</f>
        <v>-4978.640000000014</v>
      </c>
      <c r="E17" s="54">
        <f t="shared" si="3"/>
        <v>-4978.640000000014</v>
      </c>
      <c r="F17" s="54">
        <f t="shared" si="3"/>
        <v>-4978.640000000014</v>
      </c>
      <c r="G17" s="54">
        <f t="shared" si="3"/>
        <v>-4978.640000000014</v>
      </c>
      <c r="H17" s="54">
        <f t="shared" si="3"/>
        <v>-4978.640000000014</v>
      </c>
      <c r="I17" s="54">
        <f t="shared" si="3"/>
        <v>-4978.640000000014</v>
      </c>
    </row>
    <row r="18" spans="1:9" s="13" customFormat="1" ht="30">
      <c r="A18" s="214" t="s">
        <v>4</v>
      </c>
      <c r="B18" s="207" t="s">
        <v>189</v>
      </c>
      <c r="C18" s="208">
        <v>0</v>
      </c>
      <c r="D18" s="54">
        <f t="shared" ref="D18:I18" si="4">D19</f>
        <v>250000</v>
      </c>
      <c r="E18" s="54">
        <f t="shared" si="4"/>
        <v>250000</v>
      </c>
      <c r="F18" s="54">
        <f t="shared" si="4"/>
        <v>250000</v>
      </c>
      <c r="G18" s="54">
        <f t="shared" si="4"/>
        <v>250000</v>
      </c>
      <c r="H18" s="54">
        <f t="shared" si="4"/>
        <v>250000</v>
      </c>
      <c r="I18" s="54">
        <f t="shared" si="4"/>
        <v>250000</v>
      </c>
    </row>
    <row r="19" spans="1:9" s="13" customFormat="1" ht="30">
      <c r="A19" s="210" t="s">
        <v>326</v>
      </c>
      <c r="B19" s="207" t="s">
        <v>190</v>
      </c>
      <c r="C19" s="208">
        <v>0</v>
      </c>
      <c r="D19" s="54">
        <v>250000</v>
      </c>
      <c r="E19" s="54">
        <v>250000</v>
      </c>
      <c r="F19" s="54">
        <v>250000</v>
      </c>
      <c r="G19" s="54">
        <v>250000</v>
      </c>
      <c r="H19" s="54">
        <v>250000</v>
      </c>
      <c r="I19" s="54">
        <v>250000</v>
      </c>
    </row>
    <row r="20" spans="1:9" s="13" customFormat="1" ht="30">
      <c r="A20" s="210" t="s">
        <v>6</v>
      </c>
      <c r="B20" s="207" t="s">
        <v>191</v>
      </c>
      <c r="C20" s="208">
        <v>0</v>
      </c>
      <c r="D20" s="54">
        <f t="shared" ref="D20:I20" si="5">D21</f>
        <v>254978.64</v>
      </c>
      <c r="E20" s="54">
        <f t="shared" si="5"/>
        <v>254978.64</v>
      </c>
      <c r="F20" s="54">
        <f t="shared" si="5"/>
        <v>254978.64</v>
      </c>
      <c r="G20" s="54">
        <f t="shared" si="5"/>
        <v>254978.64</v>
      </c>
      <c r="H20" s="54">
        <f t="shared" si="5"/>
        <v>254978.64</v>
      </c>
      <c r="I20" s="54">
        <f t="shared" si="5"/>
        <v>254978.64</v>
      </c>
    </row>
    <row r="21" spans="1:9" s="13" customFormat="1" ht="30">
      <c r="A21" s="210" t="s">
        <v>13</v>
      </c>
      <c r="B21" s="207" t="s">
        <v>192</v>
      </c>
      <c r="C21" s="208">
        <v>0</v>
      </c>
      <c r="D21" s="54">
        <f t="shared" ref="D21:I21" si="6">4978.64+250000</f>
        <v>254978.64</v>
      </c>
      <c r="E21" s="54">
        <f t="shared" si="6"/>
        <v>254978.64</v>
      </c>
      <c r="F21" s="54">
        <f t="shared" si="6"/>
        <v>254978.64</v>
      </c>
      <c r="G21" s="54">
        <f t="shared" si="6"/>
        <v>254978.64</v>
      </c>
      <c r="H21" s="54">
        <f t="shared" si="6"/>
        <v>254978.64</v>
      </c>
      <c r="I21" s="54">
        <f t="shared" si="6"/>
        <v>254978.64</v>
      </c>
    </row>
    <row r="22" spans="1:9" s="13" customFormat="1" ht="28.5">
      <c r="A22" s="209" t="s">
        <v>7</v>
      </c>
      <c r="B22" s="207" t="s">
        <v>193</v>
      </c>
      <c r="C22" s="208">
        <v>0</v>
      </c>
    </row>
    <row r="23" spans="1:9" s="13" customFormat="1" ht="30">
      <c r="A23" s="210" t="s">
        <v>5</v>
      </c>
      <c r="B23" s="207" t="s">
        <v>194</v>
      </c>
      <c r="C23" s="208">
        <v>0</v>
      </c>
    </row>
    <row r="24" spans="1:9" s="13" customFormat="1" ht="30">
      <c r="A24" s="210" t="s">
        <v>14</v>
      </c>
      <c r="B24" s="207" t="s">
        <v>195</v>
      </c>
      <c r="C24" s="208">
        <v>0</v>
      </c>
    </row>
    <row r="25" spans="1:9" s="13" customFormat="1" ht="45">
      <c r="A25" s="210" t="s">
        <v>8</v>
      </c>
      <c r="B25" s="207" t="s">
        <v>196</v>
      </c>
      <c r="C25" s="208">
        <v>0</v>
      </c>
    </row>
    <row r="26" spans="1:9" s="13" customFormat="1" ht="45">
      <c r="A26" s="210" t="s">
        <v>15</v>
      </c>
      <c r="B26" s="207" t="s">
        <v>197</v>
      </c>
      <c r="C26" s="208">
        <v>0</v>
      </c>
    </row>
    <row r="27" spans="1:9" s="13" customFormat="1" ht="18.75">
      <c r="B27" s="56"/>
      <c r="C27" s="172"/>
    </row>
    <row r="28" spans="1:9" s="13" customFormat="1" ht="18.75">
      <c r="B28" s="56"/>
      <c r="C28" s="172"/>
    </row>
    <row r="29" spans="1:9" s="13" customFormat="1" ht="18.75">
      <c r="B29" s="57"/>
      <c r="C29" s="173"/>
    </row>
    <row r="30" spans="1:9" s="13" customFormat="1" ht="18.75">
      <c r="B30" s="56"/>
      <c r="C30" s="172"/>
    </row>
    <row r="31" spans="1:9" s="13" customFormat="1" ht="18.75">
      <c r="B31" s="56"/>
      <c r="C31" s="172"/>
    </row>
    <row r="32" spans="1:9" s="13" customFormat="1" ht="18.75">
      <c r="B32" s="57"/>
      <c r="C32" s="173"/>
    </row>
    <row r="33" spans="2:3" s="13" customFormat="1" ht="18.75">
      <c r="B33" s="56"/>
      <c r="C33" s="172"/>
    </row>
    <row r="34" spans="2:3" s="13" customFormat="1" ht="18.75">
      <c r="B34" s="56"/>
      <c r="C34" s="172"/>
    </row>
    <row r="35" spans="2:3" s="13" customFormat="1" ht="18.75">
      <c r="B35" s="56"/>
      <c r="C35" s="172"/>
    </row>
    <row r="36" spans="2:3" s="13" customFormat="1" ht="18.75">
      <c r="B36" s="56"/>
      <c r="C36" s="172"/>
    </row>
    <row r="37" spans="2:3" s="13" customFormat="1" ht="18.75">
      <c r="B37" s="58"/>
      <c r="C37" s="174"/>
    </row>
    <row r="38" spans="2:3" s="13" customFormat="1" ht="18.75">
      <c r="B38" s="58"/>
      <c r="C38" s="174"/>
    </row>
    <row r="39" spans="2:3" s="13" customFormat="1" ht="18.75">
      <c r="B39" s="58"/>
      <c r="C39" s="174"/>
    </row>
    <row r="40" spans="2:3" s="13" customFormat="1" ht="18.75">
      <c r="C40" s="175"/>
    </row>
    <row r="41" spans="2:3" s="13" customFormat="1" ht="18.75">
      <c r="C41" s="175"/>
    </row>
    <row r="42" spans="2:3" s="13" customFormat="1" ht="18.75">
      <c r="C42" s="175"/>
    </row>
    <row r="43" spans="2:3" s="13" customFormat="1" ht="18.75">
      <c r="C43" s="175"/>
    </row>
    <row r="44" spans="2:3" s="13" customFormat="1" ht="18.75">
      <c r="C44" s="175"/>
    </row>
    <row r="45" spans="2:3" s="13" customFormat="1" ht="18.75">
      <c r="C45" s="175"/>
    </row>
    <row r="46" spans="2:3" s="13" customFormat="1" ht="18.75">
      <c r="C46" s="175"/>
    </row>
    <row r="47" spans="2:3" s="13" customFormat="1" ht="18.75">
      <c r="C47" s="175"/>
    </row>
    <row r="48" spans="2:3" s="13" customFormat="1" ht="18.75">
      <c r="C48" s="175"/>
    </row>
    <row r="49" spans="3:3" s="13" customFormat="1" ht="18.75">
      <c r="C49" s="175"/>
    </row>
    <row r="50" spans="3:3" s="13" customFormat="1" ht="18.75">
      <c r="C50" s="175"/>
    </row>
    <row r="51" spans="3:3" s="13" customFormat="1" ht="18.75">
      <c r="C51" s="175"/>
    </row>
    <row r="52" spans="3:3" s="13" customFormat="1" ht="18.75">
      <c r="C52" s="175"/>
    </row>
    <row r="53" spans="3:3" s="13" customFormat="1" ht="18.75">
      <c r="C53" s="175"/>
    </row>
    <row r="54" spans="3:3" s="13" customFormat="1" ht="18.75">
      <c r="C54" s="175"/>
    </row>
    <row r="55" spans="3:3" s="13" customFormat="1" ht="18.75">
      <c r="C55" s="175"/>
    </row>
    <row r="56" spans="3:3" s="13" customFormat="1" ht="18.75">
      <c r="C56" s="175"/>
    </row>
    <row r="57" spans="3:3" s="13" customFormat="1" ht="18.75">
      <c r="C57" s="175"/>
    </row>
    <row r="58" spans="3:3" s="13" customFormat="1" ht="18.75">
      <c r="C58" s="175"/>
    </row>
    <row r="59" spans="3:3" s="13" customFormat="1" ht="18.75">
      <c r="C59" s="175"/>
    </row>
    <row r="60" spans="3:3" s="13" customFormat="1" ht="18.75">
      <c r="C60" s="175"/>
    </row>
    <row r="61" spans="3:3" s="13" customFormat="1" ht="18.75">
      <c r="C61" s="175"/>
    </row>
    <row r="62" spans="3:3" s="13" customFormat="1" ht="18.75">
      <c r="C62" s="175"/>
    </row>
    <row r="63" spans="3:3" s="13" customFormat="1" ht="18.75">
      <c r="C63" s="175"/>
    </row>
    <row r="64" spans="3:3" s="13" customFormat="1" ht="18.75">
      <c r="C64" s="175"/>
    </row>
    <row r="65" spans="3:3" s="13" customFormat="1" ht="18.75">
      <c r="C65" s="175"/>
    </row>
    <row r="66" spans="3:3" s="13" customFormat="1" ht="18.75">
      <c r="C66" s="175"/>
    </row>
    <row r="67" spans="3:3" s="13" customFormat="1" ht="18.75">
      <c r="C67" s="175"/>
    </row>
    <row r="68" spans="3:3" s="13" customFormat="1" ht="18.75">
      <c r="C68" s="175"/>
    </row>
    <row r="69" spans="3:3" s="13" customFormat="1" ht="18.75">
      <c r="C69" s="175"/>
    </row>
    <row r="70" spans="3:3" s="13" customFormat="1" ht="18.75">
      <c r="C70" s="175"/>
    </row>
    <row r="71" spans="3:3" s="13" customFormat="1" ht="18.75">
      <c r="C71" s="175"/>
    </row>
    <row r="72" spans="3:3" s="13" customFormat="1" ht="18.75">
      <c r="C72" s="175"/>
    </row>
    <row r="73" spans="3:3" s="13" customFormat="1" ht="18.75">
      <c r="C73" s="175"/>
    </row>
    <row r="74" spans="3:3" s="13" customFormat="1" ht="18.75">
      <c r="C74" s="175"/>
    </row>
    <row r="75" spans="3:3" s="13" customFormat="1" ht="18.75">
      <c r="C75" s="175"/>
    </row>
    <row r="76" spans="3:3" s="13" customFormat="1" ht="18.75">
      <c r="C76" s="175"/>
    </row>
    <row r="77" spans="3:3" s="13" customFormat="1" ht="18.75">
      <c r="C77" s="175"/>
    </row>
    <row r="78" spans="3:3" s="13" customFormat="1" ht="18.75">
      <c r="C78" s="175"/>
    </row>
    <row r="79" spans="3:3" s="13" customFormat="1" ht="18.75">
      <c r="C79" s="175"/>
    </row>
    <row r="80" spans="3:3" s="13" customFormat="1" ht="18.75">
      <c r="C80" s="175"/>
    </row>
    <row r="81" spans="3:3" s="13" customFormat="1" ht="18.75">
      <c r="C81" s="175"/>
    </row>
    <row r="82" spans="3:3" s="13" customFormat="1" ht="18.75">
      <c r="C82" s="175"/>
    </row>
    <row r="83" spans="3:3" s="13" customFormat="1" ht="18.75">
      <c r="C83" s="175"/>
    </row>
    <row r="84" spans="3:3" s="13" customFormat="1" ht="18.75">
      <c r="C84" s="175"/>
    </row>
    <row r="85" spans="3:3" s="13" customFormat="1" ht="18.75">
      <c r="C85" s="175"/>
    </row>
    <row r="86" spans="3:3" s="13" customFormat="1" ht="18.75">
      <c r="C86" s="175"/>
    </row>
    <row r="87" spans="3:3" s="13" customFormat="1" ht="18.75">
      <c r="C87" s="175"/>
    </row>
    <row r="88" spans="3:3" s="13" customFormat="1" ht="18.75">
      <c r="C88" s="175"/>
    </row>
    <row r="89" spans="3:3" s="13" customFormat="1" ht="18.75">
      <c r="C89" s="175"/>
    </row>
    <row r="90" spans="3:3" s="13" customFormat="1" ht="18.75">
      <c r="C90" s="175"/>
    </row>
    <row r="91" spans="3:3" s="13" customFormat="1" ht="18.75">
      <c r="C91" s="175"/>
    </row>
    <row r="92" spans="3:3" s="13" customFormat="1" ht="18.75">
      <c r="C92" s="175"/>
    </row>
    <row r="93" spans="3:3" s="13" customFormat="1" ht="18.75">
      <c r="C93" s="175"/>
    </row>
    <row r="94" spans="3:3" s="13" customFormat="1" ht="18.75">
      <c r="C94" s="175"/>
    </row>
    <row r="95" spans="3:3" s="13" customFormat="1" ht="18.75">
      <c r="C95" s="175"/>
    </row>
    <row r="96" spans="3:3" s="13" customFormat="1" ht="18.75">
      <c r="C96" s="175"/>
    </row>
    <row r="97" spans="3:3" s="13" customFormat="1" ht="18.75">
      <c r="C97" s="175"/>
    </row>
    <row r="98" spans="3:3" s="13" customFormat="1" ht="18.75">
      <c r="C98" s="175"/>
    </row>
    <row r="99" spans="3:3" s="13" customFormat="1" ht="18.75">
      <c r="C99" s="175"/>
    </row>
    <row r="100" spans="3:3" s="13" customFormat="1" ht="18.75">
      <c r="C100" s="175"/>
    </row>
    <row r="101" spans="3:3" s="13" customFormat="1" ht="18.75">
      <c r="C101" s="175"/>
    </row>
    <row r="102" spans="3:3" s="13" customFormat="1" ht="18.75">
      <c r="C102" s="175"/>
    </row>
    <row r="103" spans="3:3" s="13" customFormat="1" ht="18.75">
      <c r="C103" s="175"/>
    </row>
    <row r="104" spans="3:3" s="13" customFormat="1" ht="18.75">
      <c r="C104" s="175"/>
    </row>
    <row r="105" spans="3:3" s="13" customFormat="1" ht="18.75">
      <c r="C105" s="175"/>
    </row>
    <row r="106" spans="3:3" s="13" customFormat="1" ht="18.75">
      <c r="C106" s="175"/>
    </row>
    <row r="107" spans="3:3" s="13" customFormat="1" ht="18.75">
      <c r="C107" s="175"/>
    </row>
    <row r="108" spans="3:3" s="13" customFormat="1" ht="18.75">
      <c r="C108" s="175"/>
    </row>
    <row r="109" spans="3:3" s="13" customFormat="1" ht="18.75">
      <c r="C109" s="175"/>
    </row>
    <row r="110" spans="3:3" s="13" customFormat="1" ht="18.75">
      <c r="C110" s="175"/>
    </row>
    <row r="111" spans="3:3" s="13" customFormat="1" ht="18.75">
      <c r="C111" s="175"/>
    </row>
    <row r="112" spans="3:3" s="13" customFormat="1" ht="18.75">
      <c r="C112" s="175"/>
    </row>
    <row r="113" spans="3:3" s="13" customFormat="1" ht="18.75">
      <c r="C113" s="175"/>
    </row>
    <row r="114" spans="3:3" s="13" customFormat="1" ht="18.75">
      <c r="C114" s="175"/>
    </row>
    <row r="115" spans="3:3" s="13" customFormat="1" ht="18.75">
      <c r="C115" s="175"/>
    </row>
    <row r="116" spans="3:3" s="13" customFormat="1" ht="18.75">
      <c r="C116" s="175"/>
    </row>
    <row r="117" spans="3:3" s="13" customFormat="1" ht="18.75">
      <c r="C117" s="175"/>
    </row>
    <row r="118" spans="3:3" s="13" customFormat="1" ht="18.75">
      <c r="C118" s="175"/>
    </row>
    <row r="119" spans="3:3" s="13" customFormat="1" ht="18.75">
      <c r="C119" s="175"/>
    </row>
    <row r="120" spans="3:3" s="13" customFormat="1" ht="18.75">
      <c r="C120" s="175"/>
    </row>
    <row r="121" spans="3:3" s="13" customFormat="1" ht="18.75">
      <c r="C121" s="175"/>
    </row>
    <row r="122" spans="3:3" s="13" customFormat="1" ht="18.75">
      <c r="C122" s="175"/>
    </row>
    <row r="123" spans="3:3" s="13" customFormat="1" ht="18.75">
      <c r="C123" s="175"/>
    </row>
    <row r="124" spans="3:3" s="13" customFormat="1" ht="18.75">
      <c r="C124" s="175"/>
    </row>
    <row r="125" spans="3:3" s="13" customFormat="1" ht="18.75">
      <c r="C125" s="175"/>
    </row>
    <row r="126" spans="3:3" s="13" customFormat="1" ht="18.75">
      <c r="C126" s="175"/>
    </row>
    <row r="127" spans="3:3" s="13" customFormat="1" ht="18.75">
      <c r="C127" s="175"/>
    </row>
    <row r="128" spans="3:3" s="13" customFormat="1" ht="18.75">
      <c r="C128" s="175"/>
    </row>
    <row r="129" spans="3:3" s="13" customFormat="1" ht="18.75">
      <c r="C129" s="175"/>
    </row>
    <row r="130" spans="3:3" s="13" customFormat="1" ht="18.75">
      <c r="C130" s="175"/>
    </row>
    <row r="131" spans="3:3" s="13" customFormat="1" ht="18.75">
      <c r="C131" s="175"/>
    </row>
    <row r="132" spans="3:3" s="13" customFormat="1" ht="18.75">
      <c r="C132" s="175"/>
    </row>
    <row r="133" spans="3:3" s="13" customFormat="1" ht="18.75">
      <c r="C133" s="175"/>
    </row>
    <row r="134" spans="3:3" s="13" customFormat="1" ht="18.75">
      <c r="C134" s="175"/>
    </row>
    <row r="135" spans="3:3" s="13" customFormat="1" ht="18.75">
      <c r="C135" s="175"/>
    </row>
    <row r="136" spans="3:3" s="13" customFormat="1" ht="18.75">
      <c r="C136" s="175"/>
    </row>
    <row r="137" spans="3:3" s="13" customFormat="1" ht="18.75">
      <c r="C137" s="175"/>
    </row>
    <row r="138" spans="3:3" s="13" customFormat="1" ht="18.75">
      <c r="C138" s="175"/>
    </row>
    <row r="139" spans="3:3" s="13" customFormat="1" ht="18.75">
      <c r="C139" s="175"/>
    </row>
    <row r="140" spans="3:3" s="13" customFormat="1" ht="18.75">
      <c r="C140" s="175"/>
    </row>
    <row r="141" spans="3:3" s="13" customFormat="1" ht="18.75">
      <c r="C141" s="175"/>
    </row>
    <row r="142" spans="3:3" s="13" customFormat="1" ht="18.75">
      <c r="C142" s="175"/>
    </row>
    <row r="143" spans="3:3" s="13" customFormat="1" ht="18.75">
      <c r="C143" s="175"/>
    </row>
  </sheetData>
  <mergeCells count="5">
    <mergeCell ref="A2:C2"/>
    <mergeCell ref="B1:I1"/>
    <mergeCell ref="A10:B10"/>
    <mergeCell ref="A9:B9"/>
    <mergeCell ref="A7:B7"/>
  </mergeCells>
  <phoneticPr fontId="4" type="noConversion"/>
  <pageMargins left="1.01" right="0.8" top="1" bottom="1" header="0.5" footer="0.5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topLeftCell="A28" zoomScale="89" zoomScaleSheetLayoutView="89" workbookViewId="0">
      <selection activeCell="G8" sqref="G8"/>
    </sheetView>
  </sheetViews>
  <sheetFormatPr defaultRowHeight="12.75"/>
  <cols>
    <col min="1" max="1" width="5.28515625" style="102" customWidth="1"/>
    <col min="2" max="2" width="45" style="103" customWidth="1"/>
    <col min="3" max="3" width="12.42578125" style="104" customWidth="1"/>
    <col min="4" max="4" width="15.28515625" style="104" customWidth="1"/>
    <col min="5" max="5" width="18" style="104" customWidth="1"/>
    <col min="6" max="6" width="12.42578125" style="104" customWidth="1"/>
    <col min="7" max="7" width="14.140625" style="104" customWidth="1"/>
    <col min="8" max="8" width="16.140625" style="104" customWidth="1"/>
    <col min="9" max="9" width="13.85546875" style="104" customWidth="1"/>
    <col min="10" max="256" width="9.140625" style="105"/>
    <col min="257" max="257" width="3.5703125" style="105" customWidth="1"/>
    <col min="258" max="258" width="40.85546875" style="105" customWidth="1"/>
    <col min="259" max="259" width="5.140625" style="105" customWidth="1"/>
    <col min="260" max="261" width="4.28515625" style="105" customWidth="1"/>
    <col min="262" max="262" width="8.5703125" style="105" customWidth="1"/>
    <col min="263" max="263" width="6.7109375" style="105" customWidth="1"/>
    <col min="264" max="264" width="11.28515625" style="105" customWidth="1"/>
    <col min="265" max="265" width="12.28515625" style="105" customWidth="1"/>
    <col min="266" max="512" width="9.140625" style="105"/>
    <col min="513" max="513" width="3.5703125" style="105" customWidth="1"/>
    <col min="514" max="514" width="40.85546875" style="105" customWidth="1"/>
    <col min="515" max="515" width="5.140625" style="105" customWidth="1"/>
    <col min="516" max="517" width="4.28515625" style="105" customWidth="1"/>
    <col min="518" max="518" width="8.5703125" style="105" customWidth="1"/>
    <col min="519" max="519" width="6.7109375" style="105" customWidth="1"/>
    <col min="520" max="520" width="11.28515625" style="105" customWidth="1"/>
    <col min="521" max="521" width="12.28515625" style="105" customWidth="1"/>
    <col min="522" max="768" width="9.140625" style="105"/>
    <col min="769" max="769" width="3.5703125" style="105" customWidth="1"/>
    <col min="770" max="770" width="40.85546875" style="105" customWidth="1"/>
    <col min="771" max="771" width="5.140625" style="105" customWidth="1"/>
    <col min="772" max="773" width="4.28515625" style="105" customWidth="1"/>
    <col min="774" max="774" width="8.5703125" style="105" customWidth="1"/>
    <col min="775" max="775" width="6.7109375" style="105" customWidth="1"/>
    <col min="776" max="776" width="11.28515625" style="105" customWidth="1"/>
    <col min="777" max="777" width="12.28515625" style="105" customWidth="1"/>
    <col min="778" max="1024" width="9.140625" style="105"/>
    <col min="1025" max="1025" width="3.5703125" style="105" customWidth="1"/>
    <col min="1026" max="1026" width="40.85546875" style="105" customWidth="1"/>
    <col min="1027" max="1027" width="5.140625" style="105" customWidth="1"/>
    <col min="1028" max="1029" width="4.28515625" style="105" customWidth="1"/>
    <col min="1030" max="1030" width="8.5703125" style="105" customWidth="1"/>
    <col min="1031" max="1031" width="6.7109375" style="105" customWidth="1"/>
    <col min="1032" max="1032" width="11.28515625" style="105" customWidth="1"/>
    <col min="1033" max="1033" width="12.28515625" style="105" customWidth="1"/>
    <col min="1034" max="1280" width="9.140625" style="105"/>
    <col min="1281" max="1281" width="3.5703125" style="105" customWidth="1"/>
    <col min="1282" max="1282" width="40.85546875" style="105" customWidth="1"/>
    <col min="1283" max="1283" width="5.140625" style="105" customWidth="1"/>
    <col min="1284" max="1285" width="4.28515625" style="105" customWidth="1"/>
    <col min="1286" max="1286" width="8.5703125" style="105" customWidth="1"/>
    <col min="1287" max="1287" width="6.7109375" style="105" customWidth="1"/>
    <col min="1288" max="1288" width="11.28515625" style="105" customWidth="1"/>
    <col min="1289" max="1289" width="12.28515625" style="105" customWidth="1"/>
    <col min="1290" max="1536" width="9.140625" style="105"/>
    <col min="1537" max="1537" width="3.5703125" style="105" customWidth="1"/>
    <col min="1538" max="1538" width="40.85546875" style="105" customWidth="1"/>
    <col min="1539" max="1539" width="5.140625" style="105" customWidth="1"/>
    <col min="1540" max="1541" width="4.28515625" style="105" customWidth="1"/>
    <col min="1542" max="1542" width="8.5703125" style="105" customWidth="1"/>
    <col min="1543" max="1543" width="6.7109375" style="105" customWidth="1"/>
    <col min="1544" max="1544" width="11.28515625" style="105" customWidth="1"/>
    <col min="1545" max="1545" width="12.28515625" style="105" customWidth="1"/>
    <col min="1546" max="1792" width="9.140625" style="105"/>
    <col min="1793" max="1793" width="3.5703125" style="105" customWidth="1"/>
    <col min="1794" max="1794" width="40.85546875" style="105" customWidth="1"/>
    <col min="1795" max="1795" width="5.140625" style="105" customWidth="1"/>
    <col min="1796" max="1797" width="4.28515625" style="105" customWidth="1"/>
    <col min="1798" max="1798" width="8.5703125" style="105" customWidth="1"/>
    <col min="1799" max="1799" width="6.7109375" style="105" customWidth="1"/>
    <col min="1800" max="1800" width="11.28515625" style="105" customWidth="1"/>
    <col min="1801" max="1801" width="12.28515625" style="105" customWidth="1"/>
    <col min="1802" max="2048" width="9.140625" style="105"/>
    <col min="2049" max="2049" width="3.5703125" style="105" customWidth="1"/>
    <col min="2050" max="2050" width="40.85546875" style="105" customWidth="1"/>
    <col min="2051" max="2051" width="5.140625" style="105" customWidth="1"/>
    <col min="2052" max="2053" width="4.28515625" style="105" customWidth="1"/>
    <col min="2054" max="2054" width="8.5703125" style="105" customWidth="1"/>
    <col min="2055" max="2055" width="6.7109375" style="105" customWidth="1"/>
    <col min="2056" max="2056" width="11.28515625" style="105" customWidth="1"/>
    <col min="2057" max="2057" width="12.28515625" style="105" customWidth="1"/>
    <col min="2058" max="2304" width="9.140625" style="105"/>
    <col min="2305" max="2305" width="3.5703125" style="105" customWidth="1"/>
    <col min="2306" max="2306" width="40.85546875" style="105" customWidth="1"/>
    <col min="2307" max="2307" width="5.140625" style="105" customWidth="1"/>
    <col min="2308" max="2309" width="4.28515625" style="105" customWidth="1"/>
    <col min="2310" max="2310" width="8.5703125" style="105" customWidth="1"/>
    <col min="2311" max="2311" width="6.7109375" style="105" customWidth="1"/>
    <col min="2312" max="2312" width="11.28515625" style="105" customWidth="1"/>
    <col min="2313" max="2313" width="12.28515625" style="105" customWidth="1"/>
    <col min="2314" max="2560" width="9.140625" style="105"/>
    <col min="2561" max="2561" width="3.5703125" style="105" customWidth="1"/>
    <col min="2562" max="2562" width="40.85546875" style="105" customWidth="1"/>
    <col min="2563" max="2563" width="5.140625" style="105" customWidth="1"/>
    <col min="2564" max="2565" width="4.28515625" style="105" customWidth="1"/>
    <col min="2566" max="2566" width="8.5703125" style="105" customWidth="1"/>
    <col min="2567" max="2567" width="6.7109375" style="105" customWidth="1"/>
    <col min="2568" max="2568" width="11.28515625" style="105" customWidth="1"/>
    <col min="2569" max="2569" width="12.28515625" style="105" customWidth="1"/>
    <col min="2570" max="2816" width="9.140625" style="105"/>
    <col min="2817" max="2817" width="3.5703125" style="105" customWidth="1"/>
    <col min="2818" max="2818" width="40.85546875" style="105" customWidth="1"/>
    <col min="2819" max="2819" width="5.140625" style="105" customWidth="1"/>
    <col min="2820" max="2821" width="4.28515625" style="105" customWidth="1"/>
    <col min="2822" max="2822" width="8.5703125" style="105" customWidth="1"/>
    <col min="2823" max="2823" width="6.7109375" style="105" customWidth="1"/>
    <col min="2824" max="2824" width="11.28515625" style="105" customWidth="1"/>
    <col min="2825" max="2825" width="12.28515625" style="105" customWidth="1"/>
    <col min="2826" max="3072" width="9.140625" style="105"/>
    <col min="3073" max="3073" width="3.5703125" style="105" customWidth="1"/>
    <col min="3074" max="3074" width="40.85546875" style="105" customWidth="1"/>
    <col min="3075" max="3075" width="5.140625" style="105" customWidth="1"/>
    <col min="3076" max="3077" width="4.28515625" style="105" customWidth="1"/>
    <col min="3078" max="3078" width="8.5703125" style="105" customWidth="1"/>
    <col min="3079" max="3079" width="6.7109375" style="105" customWidth="1"/>
    <col min="3080" max="3080" width="11.28515625" style="105" customWidth="1"/>
    <col min="3081" max="3081" width="12.28515625" style="105" customWidth="1"/>
    <col min="3082" max="3328" width="9.140625" style="105"/>
    <col min="3329" max="3329" width="3.5703125" style="105" customWidth="1"/>
    <col min="3330" max="3330" width="40.85546875" style="105" customWidth="1"/>
    <col min="3331" max="3331" width="5.140625" style="105" customWidth="1"/>
    <col min="3332" max="3333" width="4.28515625" style="105" customWidth="1"/>
    <col min="3334" max="3334" width="8.5703125" style="105" customWidth="1"/>
    <col min="3335" max="3335" width="6.7109375" style="105" customWidth="1"/>
    <col min="3336" max="3336" width="11.28515625" style="105" customWidth="1"/>
    <col min="3337" max="3337" width="12.28515625" style="105" customWidth="1"/>
    <col min="3338" max="3584" width="9.140625" style="105"/>
    <col min="3585" max="3585" width="3.5703125" style="105" customWidth="1"/>
    <col min="3586" max="3586" width="40.85546875" style="105" customWidth="1"/>
    <col min="3587" max="3587" width="5.140625" style="105" customWidth="1"/>
    <col min="3588" max="3589" width="4.28515625" style="105" customWidth="1"/>
    <col min="3590" max="3590" width="8.5703125" style="105" customWidth="1"/>
    <col min="3591" max="3591" width="6.7109375" style="105" customWidth="1"/>
    <col min="3592" max="3592" width="11.28515625" style="105" customWidth="1"/>
    <col min="3593" max="3593" width="12.28515625" style="105" customWidth="1"/>
    <col min="3594" max="3840" width="9.140625" style="105"/>
    <col min="3841" max="3841" width="3.5703125" style="105" customWidth="1"/>
    <col min="3842" max="3842" width="40.85546875" style="105" customWidth="1"/>
    <col min="3843" max="3843" width="5.140625" style="105" customWidth="1"/>
    <col min="3844" max="3845" width="4.28515625" style="105" customWidth="1"/>
    <col min="3846" max="3846" width="8.5703125" style="105" customWidth="1"/>
    <col min="3847" max="3847" width="6.7109375" style="105" customWidth="1"/>
    <col min="3848" max="3848" width="11.28515625" style="105" customWidth="1"/>
    <col min="3849" max="3849" width="12.28515625" style="105" customWidth="1"/>
    <col min="3850" max="4096" width="9.140625" style="105"/>
    <col min="4097" max="4097" width="3.5703125" style="105" customWidth="1"/>
    <col min="4098" max="4098" width="40.85546875" style="105" customWidth="1"/>
    <col min="4099" max="4099" width="5.140625" style="105" customWidth="1"/>
    <col min="4100" max="4101" width="4.28515625" style="105" customWidth="1"/>
    <col min="4102" max="4102" width="8.5703125" style="105" customWidth="1"/>
    <col min="4103" max="4103" width="6.7109375" style="105" customWidth="1"/>
    <col min="4104" max="4104" width="11.28515625" style="105" customWidth="1"/>
    <col min="4105" max="4105" width="12.28515625" style="105" customWidth="1"/>
    <col min="4106" max="4352" width="9.140625" style="105"/>
    <col min="4353" max="4353" width="3.5703125" style="105" customWidth="1"/>
    <col min="4354" max="4354" width="40.85546875" style="105" customWidth="1"/>
    <col min="4355" max="4355" width="5.140625" style="105" customWidth="1"/>
    <col min="4356" max="4357" width="4.28515625" style="105" customWidth="1"/>
    <col min="4358" max="4358" width="8.5703125" style="105" customWidth="1"/>
    <col min="4359" max="4359" width="6.7109375" style="105" customWidth="1"/>
    <col min="4360" max="4360" width="11.28515625" style="105" customWidth="1"/>
    <col min="4361" max="4361" width="12.28515625" style="105" customWidth="1"/>
    <col min="4362" max="4608" width="9.140625" style="105"/>
    <col min="4609" max="4609" width="3.5703125" style="105" customWidth="1"/>
    <col min="4610" max="4610" width="40.85546875" style="105" customWidth="1"/>
    <col min="4611" max="4611" width="5.140625" style="105" customWidth="1"/>
    <col min="4612" max="4613" width="4.28515625" style="105" customWidth="1"/>
    <col min="4614" max="4614" width="8.5703125" style="105" customWidth="1"/>
    <col min="4615" max="4615" width="6.7109375" style="105" customWidth="1"/>
    <col min="4616" max="4616" width="11.28515625" style="105" customWidth="1"/>
    <col min="4617" max="4617" width="12.28515625" style="105" customWidth="1"/>
    <col min="4618" max="4864" width="9.140625" style="105"/>
    <col min="4865" max="4865" width="3.5703125" style="105" customWidth="1"/>
    <col min="4866" max="4866" width="40.85546875" style="105" customWidth="1"/>
    <col min="4867" max="4867" width="5.140625" style="105" customWidth="1"/>
    <col min="4868" max="4869" width="4.28515625" style="105" customWidth="1"/>
    <col min="4870" max="4870" width="8.5703125" style="105" customWidth="1"/>
    <col min="4871" max="4871" width="6.7109375" style="105" customWidth="1"/>
    <col min="4872" max="4872" width="11.28515625" style="105" customWidth="1"/>
    <col min="4873" max="4873" width="12.28515625" style="105" customWidth="1"/>
    <col min="4874" max="5120" width="9.140625" style="105"/>
    <col min="5121" max="5121" width="3.5703125" style="105" customWidth="1"/>
    <col min="5122" max="5122" width="40.85546875" style="105" customWidth="1"/>
    <col min="5123" max="5123" width="5.140625" style="105" customWidth="1"/>
    <col min="5124" max="5125" width="4.28515625" style="105" customWidth="1"/>
    <col min="5126" max="5126" width="8.5703125" style="105" customWidth="1"/>
    <col min="5127" max="5127" width="6.7109375" style="105" customWidth="1"/>
    <col min="5128" max="5128" width="11.28515625" style="105" customWidth="1"/>
    <col min="5129" max="5129" width="12.28515625" style="105" customWidth="1"/>
    <col min="5130" max="5376" width="9.140625" style="105"/>
    <col min="5377" max="5377" width="3.5703125" style="105" customWidth="1"/>
    <col min="5378" max="5378" width="40.85546875" style="105" customWidth="1"/>
    <col min="5379" max="5379" width="5.140625" style="105" customWidth="1"/>
    <col min="5380" max="5381" width="4.28515625" style="105" customWidth="1"/>
    <col min="5382" max="5382" width="8.5703125" style="105" customWidth="1"/>
    <col min="5383" max="5383" width="6.7109375" style="105" customWidth="1"/>
    <col min="5384" max="5384" width="11.28515625" style="105" customWidth="1"/>
    <col min="5385" max="5385" width="12.28515625" style="105" customWidth="1"/>
    <col min="5386" max="5632" width="9.140625" style="105"/>
    <col min="5633" max="5633" width="3.5703125" style="105" customWidth="1"/>
    <col min="5634" max="5634" width="40.85546875" style="105" customWidth="1"/>
    <col min="5635" max="5635" width="5.140625" style="105" customWidth="1"/>
    <col min="5636" max="5637" width="4.28515625" style="105" customWidth="1"/>
    <col min="5638" max="5638" width="8.5703125" style="105" customWidth="1"/>
    <col min="5639" max="5639" width="6.7109375" style="105" customWidth="1"/>
    <col min="5640" max="5640" width="11.28515625" style="105" customWidth="1"/>
    <col min="5641" max="5641" width="12.28515625" style="105" customWidth="1"/>
    <col min="5642" max="5888" width="9.140625" style="105"/>
    <col min="5889" max="5889" width="3.5703125" style="105" customWidth="1"/>
    <col min="5890" max="5890" width="40.85546875" style="105" customWidth="1"/>
    <col min="5891" max="5891" width="5.140625" style="105" customWidth="1"/>
    <col min="5892" max="5893" width="4.28515625" style="105" customWidth="1"/>
    <col min="5894" max="5894" width="8.5703125" style="105" customWidth="1"/>
    <col min="5895" max="5895" width="6.7109375" style="105" customWidth="1"/>
    <col min="5896" max="5896" width="11.28515625" style="105" customWidth="1"/>
    <col min="5897" max="5897" width="12.28515625" style="105" customWidth="1"/>
    <col min="5898" max="6144" width="9.140625" style="105"/>
    <col min="6145" max="6145" width="3.5703125" style="105" customWidth="1"/>
    <col min="6146" max="6146" width="40.85546875" style="105" customWidth="1"/>
    <col min="6147" max="6147" width="5.140625" style="105" customWidth="1"/>
    <col min="6148" max="6149" width="4.28515625" style="105" customWidth="1"/>
    <col min="6150" max="6150" width="8.5703125" style="105" customWidth="1"/>
    <col min="6151" max="6151" width="6.7109375" style="105" customWidth="1"/>
    <col min="6152" max="6152" width="11.28515625" style="105" customWidth="1"/>
    <col min="6153" max="6153" width="12.28515625" style="105" customWidth="1"/>
    <col min="6154" max="6400" width="9.140625" style="105"/>
    <col min="6401" max="6401" width="3.5703125" style="105" customWidth="1"/>
    <col min="6402" max="6402" width="40.85546875" style="105" customWidth="1"/>
    <col min="6403" max="6403" width="5.140625" style="105" customWidth="1"/>
    <col min="6404" max="6405" width="4.28515625" style="105" customWidth="1"/>
    <col min="6406" max="6406" width="8.5703125" style="105" customWidth="1"/>
    <col min="6407" max="6407" width="6.7109375" style="105" customWidth="1"/>
    <col min="6408" max="6408" width="11.28515625" style="105" customWidth="1"/>
    <col min="6409" max="6409" width="12.28515625" style="105" customWidth="1"/>
    <col min="6410" max="6656" width="9.140625" style="105"/>
    <col min="6657" max="6657" width="3.5703125" style="105" customWidth="1"/>
    <col min="6658" max="6658" width="40.85546875" style="105" customWidth="1"/>
    <col min="6659" max="6659" width="5.140625" style="105" customWidth="1"/>
    <col min="6660" max="6661" width="4.28515625" style="105" customWidth="1"/>
    <col min="6662" max="6662" width="8.5703125" style="105" customWidth="1"/>
    <col min="6663" max="6663" width="6.7109375" style="105" customWidth="1"/>
    <col min="6664" max="6664" width="11.28515625" style="105" customWidth="1"/>
    <col min="6665" max="6665" width="12.28515625" style="105" customWidth="1"/>
    <col min="6666" max="6912" width="9.140625" style="105"/>
    <col min="6913" max="6913" width="3.5703125" style="105" customWidth="1"/>
    <col min="6914" max="6914" width="40.85546875" style="105" customWidth="1"/>
    <col min="6915" max="6915" width="5.140625" style="105" customWidth="1"/>
    <col min="6916" max="6917" width="4.28515625" style="105" customWidth="1"/>
    <col min="6918" max="6918" width="8.5703125" style="105" customWidth="1"/>
    <col min="6919" max="6919" width="6.7109375" style="105" customWidth="1"/>
    <col min="6920" max="6920" width="11.28515625" style="105" customWidth="1"/>
    <col min="6921" max="6921" width="12.28515625" style="105" customWidth="1"/>
    <col min="6922" max="7168" width="9.140625" style="105"/>
    <col min="7169" max="7169" width="3.5703125" style="105" customWidth="1"/>
    <col min="7170" max="7170" width="40.85546875" style="105" customWidth="1"/>
    <col min="7171" max="7171" width="5.140625" style="105" customWidth="1"/>
    <col min="7172" max="7173" width="4.28515625" style="105" customWidth="1"/>
    <col min="7174" max="7174" width="8.5703125" style="105" customWidth="1"/>
    <col min="7175" max="7175" width="6.7109375" style="105" customWidth="1"/>
    <col min="7176" max="7176" width="11.28515625" style="105" customWidth="1"/>
    <col min="7177" max="7177" width="12.28515625" style="105" customWidth="1"/>
    <col min="7178" max="7424" width="9.140625" style="105"/>
    <col min="7425" max="7425" width="3.5703125" style="105" customWidth="1"/>
    <col min="7426" max="7426" width="40.85546875" style="105" customWidth="1"/>
    <col min="7427" max="7427" width="5.140625" style="105" customWidth="1"/>
    <col min="7428" max="7429" width="4.28515625" style="105" customWidth="1"/>
    <col min="7430" max="7430" width="8.5703125" style="105" customWidth="1"/>
    <col min="7431" max="7431" width="6.7109375" style="105" customWidth="1"/>
    <col min="7432" max="7432" width="11.28515625" style="105" customWidth="1"/>
    <col min="7433" max="7433" width="12.28515625" style="105" customWidth="1"/>
    <col min="7434" max="7680" width="9.140625" style="105"/>
    <col min="7681" max="7681" width="3.5703125" style="105" customWidth="1"/>
    <col min="7682" max="7682" width="40.85546875" style="105" customWidth="1"/>
    <col min="7683" max="7683" width="5.140625" style="105" customWidth="1"/>
    <col min="7684" max="7685" width="4.28515625" style="105" customWidth="1"/>
    <col min="7686" max="7686" width="8.5703125" style="105" customWidth="1"/>
    <col min="7687" max="7687" width="6.7109375" style="105" customWidth="1"/>
    <col min="7688" max="7688" width="11.28515625" style="105" customWidth="1"/>
    <col min="7689" max="7689" width="12.28515625" style="105" customWidth="1"/>
    <col min="7690" max="7936" width="9.140625" style="105"/>
    <col min="7937" max="7937" width="3.5703125" style="105" customWidth="1"/>
    <col min="7938" max="7938" width="40.85546875" style="105" customWidth="1"/>
    <col min="7939" max="7939" width="5.140625" style="105" customWidth="1"/>
    <col min="7940" max="7941" width="4.28515625" style="105" customWidth="1"/>
    <col min="7942" max="7942" width="8.5703125" style="105" customWidth="1"/>
    <col min="7943" max="7943" width="6.7109375" style="105" customWidth="1"/>
    <col min="7944" max="7944" width="11.28515625" style="105" customWidth="1"/>
    <col min="7945" max="7945" width="12.28515625" style="105" customWidth="1"/>
    <col min="7946" max="8192" width="9.140625" style="105"/>
    <col min="8193" max="8193" width="3.5703125" style="105" customWidth="1"/>
    <col min="8194" max="8194" width="40.85546875" style="105" customWidth="1"/>
    <col min="8195" max="8195" width="5.140625" style="105" customWidth="1"/>
    <col min="8196" max="8197" width="4.28515625" style="105" customWidth="1"/>
    <col min="8198" max="8198" width="8.5703125" style="105" customWidth="1"/>
    <col min="8199" max="8199" width="6.7109375" style="105" customWidth="1"/>
    <col min="8200" max="8200" width="11.28515625" style="105" customWidth="1"/>
    <col min="8201" max="8201" width="12.28515625" style="105" customWidth="1"/>
    <col min="8202" max="8448" width="9.140625" style="105"/>
    <col min="8449" max="8449" width="3.5703125" style="105" customWidth="1"/>
    <col min="8450" max="8450" width="40.85546875" style="105" customWidth="1"/>
    <col min="8451" max="8451" width="5.140625" style="105" customWidth="1"/>
    <col min="8452" max="8453" width="4.28515625" style="105" customWidth="1"/>
    <col min="8454" max="8454" width="8.5703125" style="105" customWidth="1"/>
    <col min="8455" max="8455" width="6.7109375" style="105" customWidth="1"/>
    <col min="8456" max="8456" width="11.28515625" style="105" customWidth="1"/>
    <col min="8457" max="8457" width="12.28515625" style="105" customWidth="1"/>
    <col min="8458" max="8704" width="9.140625" style="105"/>
    <col min="8705" max="8705" width="3.5703125" style="105" customWidth="1"/>
    <col min="8706" max="8706" width="40.85546875" style="105" customWidth="1"/>
    <col min="8707" max="8707" width="5.140625" style="105" customWidth="1"/>
    <col min="8708" max="8709" width="4.28515625" style="105" customWidth="1"/>
    <col min="8710" max="8710" width="8.5703125" style="105" customWidth="1"/>
    <col min="8711" max="8711" width="6.7109375" style="105" customWidth="1"/>
    <col min="8712" max="8712" width="11.28515625" style="105" customWidth="1"/>
    <col min="8713" max="8713" width="12.28515625" style="105" customWidth="1"/>
    <col min="8714" max="8960" width="9.140625" style="105"/>
    <col min="8961" max="8961" width="3.5703125" style="105" customWidth="1"/>
    <col min="8962" max="8962" width="40.85546875" style="105" customWidth="1"/>
    <col min="8963" max="8963" width="5.140625" style="105" customWidth="1"/>
    <col min="8964" max="8965" width="4.28515625" style="105" customWidth="1"/>
    <col min="8966" max="8966" width="8.5703125" style="105" customWidth="1"/>
    <col min="8967" max="8967" width="6.7109375" style="105" customWidth="1"/>
    <col min="8968" max="8968" width="11.28515625" style="105" customWidth="1"/>
    <col min="8969" max="8969" width="12.28515625" style="105" customWidth="1"/>
    <col min="8970" max="9216" width="9.140625" style="105"/>
    <col min="9217" max="9217" width="3.5703125" style="105" customWidth="1"/>
    <col min="9218" max="9218" width="40.85546875" style="105" customWidth="1"/>
    <col min="9219" max="9219" width="5.140625" style="105" customWidth="1"/>
    <col min="9220" max="9221" width="4.28515625" style="105" customWidth="1"/>
    <col min="9222" max="9222" width="8.5703125" style="105" customWidth="1"/>
    <col min="9223" max="9223" width="6.7109375" style="105" customWidth="1"/>
    <col min="9224" max="9224" width="11.28515625" style="105" customWidth="1"/>
    <col min="9225" max="9225" width="12.28515625" style="105" customWidth="1"/>
    <col min="9226" max="9472" width="9.140625" style="105"/>
    <col min="9473" max="9473" width="3.5703125" style="105" customWidth="1"/>
    <col min="9474" max="9474" width="40.85546875" style="105" customWidth="1"/>
    <col min="9475" max="9475" width="5.140625" style="105" customWidth="1"/>
    <col min="9476" max="9477" width="4.28515625" style="105" customWidth="1"/>
    <col min="9478" max="9478" width="8.5703125" style="105" customWidth="1"/>
    <col min="9479" max="9479" width="6.7109375" style="105" customWidth="1"/>
    <col min="9480" max="9480" width="11.28515625" style="105" customWidth="1"/>
    <col min="9481" max="9481" width="12.28515625" style="105" customWidth="1"/>
    <col min="9482" max="9728" width="9.140625" style="105"/>
    <col min="9729" max="9729" width="3.5703125" style="105" customWidth="1"/>
    <col min="9730" max="9730" width="40.85546875" style="105" customWidth="1"/>
    <col min="9731" max="9731" width="5.140625" style="105" customWidth="1"/>
    <col min="9732" max="9733" width="4.28515625" style="105" customWidth="1"/>
    <col min="9734" max="9734" width="8.5703125" style="105" customWidth="1"/>
    <col min="9735" max="9735" width="6.7109375" style="105" customWidth="1"/>
    <col min="9736" max="9736" width="11.28515625" style="105" customWidth="1"/>
    <col min="9737" max="9737" width="12.28515625" style="105" customWidth="1"/>
    <col min="9738" max="9984" width="9.140625" style="105"/>
    <col min="9985" max="9985" width="3.5703125" style="105" customWidth="1"/>
    <col min="9986" max="9986" width="40.85546875" style="105" customWidth="1"/>
    <col min="9987" max="9987" width="5.140625" style="105" customWidth="1"/>
    <col min="9988" max="9989" width="4.28515625" style="105" customWidth="1"/>
    <col min="9990" max="9990" width="8.5703125" style="105" customWidth="1"/>
    <col min="9991" max="9991" width="6.7109375" style="105" customWidth="1"/>
    <col min="9992" max="9992" width="11.28515625" style="105" customWidth="1"/>
    <col min="9993" max="9993" width="12.28515625" style="105" customWidth="1"/>
    <col min="9994" max="10240" width="9.140625" style="105"/>
    <col min="10241" max="10241" width="3.5703125" style="105" customWidth="1"/>
    <col min="10242" max="10242" width="40.85546875" style="105" customWidth="1"/>
    <col min="10243" max="10243" width="5.140625" style="105" customWidth="1"/>
    <col min="10244" max="10245" width="4.28515625" style="105" customWidth="1"/>
    <col min="10246" max="10246" width="8.5703125" style="105" customWidth="1"/>
    <col min="10247" max="10247" width="6.7109375" style="105" customWidth="1"/>
    <col min="10248" max="10248" width="11.28515625" style="105" customWidth="1"/>
    <col min="10249" max="10249" width="12.28515625" style="105" customWidth="1"/>
    <col min="10250" max="10496" width="9.140625" style="105"/>
    <col min="10497" max="10497" width="3.5703125" style="105" customWidth="1"/>
    <col min="10498" max="10498" width="40.85546875" style="105" customWidth="1"/>
    <col min="10499" max="10499" width="5.140625" style="105" customWidth="1"/>
    <col min="10500" max="10501" width="4.28515625" style="105" customWidth="1"/>
    <col min="10502" max="10502" width="8.5703125" style="105" customWidth="1"/>
    <col min="10503" max="10503" width="6.7109375" style="105" customWidth="1"/>
    <col min="10504" max="10504" width="11.28515625" style="105" customWidth="1"/>
    <col min="10505" max="10505" width="12.28515625" style="105" customWidth="1"/>
    <col min="10506" max="10752" width="9.140625" style="105"/>
    <col min="10753" max="10753" width="3.5703125" style="105" customWidth="1"/>
    <col min="10754" max="10754" width="40.85546875" style="105" customWidth="1"/>
    <col min="10755" max="10755" width="5.140625" style="105" customWidth="1"/>
    <col min="10756" max="10757" width="4.28515625" style="105" customWidth="1"/>
    <col min="10758" max="10758" width="8.5703125" style="105" customWidth="1"/>
    <col min="10759" max="10759" width="6.7109375" style="105" customWidth="1"/>
    <col min="10760" max="10760" width="11.28515625" style="105" customWidth="1"/>
    <col min="10761" max="10761" width="12.28515625" style="105" customWidth="1"/>
    <col min="10762" max="11008" width="9.140625" style="105"/>
    <col min="11009" max="11009" width="3.5703125" style="105" customWidth="1"/>
    <col min="11010" max="11010" width="40.85546875" style="105" customWidth="1"/>
    <col min="11011" max="11011" width="5.140625" style="105" customWidth="1"/>
    <col min="11012" max="11013" width="4.28515625" style="105" customWidth="1"/>
    <col min="11014" max="11014" width="8.5703125" style="105" customWidth="1"/>
    <col min="11015" max="11015" width="6.7109375" style="105" customWidth="1"/>
    <col min="11016" max="11016" width="11.28515625" style="105" customWidth="1"/>
    <col min="11017" max="11017" width="12.28515625" style="105" customWidth="1"/>
    <col min="11018" max="11264" width="9.140625" style="105"/>
    <col min="11265" max="11265" width="3.5703125" style="105" customWidth="1"/>
    <col min="11266" max="11266" width="40.85546875" style="105" customWidth="1"/>
    <col min="11267" max="11267" width="5.140625" style="105" customWidth="1"/>
    <col min="11268" max="11269" width="4.28515625" style="105" customWidth="1"/>
    <col min="11270" max="11270" width="8.5703125" style="105" customWidth="1"/>
    <col min="11271" max="11271" width="6.7109375" style="105" customWidth="1"/>
    <col min="11272" max="11272" width="11.28515625" style="105" customWidth="1"/>
    <col min="11273" max="11273" width="12.28515625" style="105" customWidth="1"/>
    <col min="11274" max="11520" width="9.140625" style="105"/>
    <col min="11521" max="11521" width="3.5703125" style="105" customWidth="1"/>
    <col min="11522" max="11522" width="40.85546875" style="105" customWidth="1"/>
    <col min="11523" max="11523" width="5.140625" style="105" customWidth="1"/>
    <col min="11524" max="11525" width="4.28515625" style="105" customWidth="1"/>
    <col min="11526" max="11526" width="8.5703125" style="105" customWidth="1"/>
    <col min="11527" max="11527" width="6.7109375" style="105" customWidth="1"/>
    <col min="11528" max="11528" width="11.28515625" style="105" customWidth="1"/>
    <col min="11529" max="11529" width="12.28515625" style="105" customWidth="1"/>
    <col min="11530" max="11776" width="9.140625" style="105"/>
    <col min="11777" max="11777" width="3.5703125" style="105" customWidth="1"/>
    <col min="11778" max="11778" width="40.85546875" style="105" customWidth="1"/>
    <col min="11779" max="11779" width="5.140625" style="105" customWidth="1"/>
    <col min="11780" max="11781" width="4.28515625" style="105" customWidth="1"/>
    <col min="11782" max="11782" width="8.5703125" style="105" customWidth="1"/>
    <col min="11783" max="11783" width="6.7109375" style="105" customWidth="1"/>
    <col min="11784" max="11784" width="11.28515625" style="105" customWidth="1"/>
    <col min="11785" max="11785" width="12.28515625" style="105" customWidth="1"/>
    <col min="11786" max="12032" width="9.140625" style="105"/>
    <col min="12033" max="12033" width="3.5703125" style="105" customWidth="1"/>
    <col min="12034" max="12034" width="40.85546875" style="105" customWidth="1"/>
    <col min="12035" max="12035" width="5.140625" style="105" customWidth="1"/>
    <col min="12036" max="12037" width="4.28515625" style="105" customWidth="1"/>
    <col min="12038" max="12038" width="8.5703125" style="105" customWidth="1"/>
    <col min="12039" max="12039" width="6.7109375" style="105" customWidth="1"/>
    <col min="12040" max="12040" width="11.28515625" style="105" customWidth="1"/>
    <col min="12041" max="12041" width="12.28515625" style="105" customWidth="1"/>
    <col min="12042" max="12288" width="9.140625" style="105"/>
    <col min="12289" max="12289" width="3.5703125" style="105" customWidth="1"/>
    <col min="12290" max="12290" width="40.85546875" style="105" customWidth="1"/>
    <col min="12291" max="12291" width="5.140625" style="105" customWidth="1"/>
    <col min="12292" max="12293" width="4.28515625" style="105" customWidth="1"/>
    <col min="12294" max="12294" width="8.5703125" style="105" customWidth="1"/>
    <col min="12295" max="12295" width="6.7109375" style="105" customWidth="1"/>
    <col min="12296" max="12296" width="11.28515625" style="105" customWidth="1"/>
    <col min="12297" max="12297" width="12.28515625" style="105" customWidth="1"/>
    <col min="12298" max="12544" width="9.140625" style="105"/>
    <col min="12545" max="12545" width="3.5703125" style="105" customWidth="1"/>
    <col min="12546" max="12546" width="40.85546875" style="105" customWidth="1"/>
    <col min="12547" max="12547" width="5.140625" style="105" customWidth="1"/>
    <col min="12548" max="12549" width="4.28515625" style="105" customWidth="1"/>
    <col min="12550" max="12550" width="8.5703125" style="105" customWidth="1"/>
    <col min="12551" max="12551" width="6.7109375" style="105" customWidth="1"/>
    <col min="12552" max="12552" width="11.28515625" style="105" customWidth="1"/>
    <col min="12553" max="12553" width="12.28515625" style="105" customWidth="1"/>
    <col min="12554" max="12800" width="9.140625" style="105"/>
    <col min="12801" max="12801" width="3.5703125" style="105" customWidth="1"/>
    <col min="12802" max="12802" width="40.85546875" style="105" customWidth="1"/>
    <col min="12803" max="12803" width="5.140625" style="105" customWidth="1"/>
    <col min="12804" max="12805" width="4.28515625" style="105" customWidth="1"/>
    <col min="12806" max="12806" width="8.5703125" style="105" customWidth="1"/>
    <col min="12807" max="12807" width="6.7109375" style="105" customWidth="1"/>
    <col min="12808" max="12808" width="11.28515625" style="105" customWidth="1"/>
    <col min="12809" max="12809" width="12.28515625" style="105" customWidth="1"/>
    <col min="12810" max="13056" width="9.140625" style="105"/>
    <col min="13057" max="13057" width="3.5703125" style="105" customWidth="1"/>
    <col min="13058" max="13058" width="40.85546875" style="105" customWidth="1"/>
    <col min="13059" max="13059" width="5.140625" style="105" customWidth="1"/>
    <col min="13060" max="13061" width="4.28515625" style="105" customWidth="1"/>
    <col min="13062" max="13062" width="8.5703125" style="105" customWidth="1"/>
    <col min="13063" max="13063" width="6.7109375" style="105" customWidth="1"/>
    <col min="13064" max="13064" width="11.28515625" style="105" customWidth="1"/>
    <col min="13065" max="13065" width="12.28515625" style="105" customWidth="1"/>
    <col min="13066" max="13312" width="9.140625" style="105"/>
    <col min="13313" max="13313" width="3.5703125" style="105" customWidth="1"/>
    <col min="13314" max="13314" width="40.85546875" style="105" customWidth="1"/>
    <col min="13315" max="13315" width="5.140625" style="105" customWidth="1"/>
    <col min="13316" max="13317" width="4.28515625" style="105" customWidth="1"/>
    <col min="13318" max="13318" width="8.5703125" style="105" customWidth="1"/>
    <col min="13319" max="13319" width="6.7109375" style="105" customWidth="1"/>
    <col min="13320" max="13320" width="11.28515625" style="105" customWidth="1"/>
    <col min="13321" max="13321" width="12.28515625" style="105" customWidth="1"/>
    <col min="13322" max="13568" width="9.140625" style="105"/>
    <col min="13569" max="13569" width="3.5703125" style="105" customWidth="1"/>
    <col min="13570" max="13570" width="40.85546875" style="105" customWidth="1"/>
    <col min="13571" max="13571" width="5.140625" style="105" customWidth="1"/>
    <col min="13572" max="13573" width="4.28515625" style="105" customWidth="1"/>
    <col min="13574" max="13574" width="8.5703125" style="105" customWidth="1"/>
    <col min="13575" max="13575" width="6.7109375" style="105" customWidth="1"/>
    <col min="13576" max="13576" width="11.28515625" style="105" customWidth="1"/>
    <col min="13577" max="13577" width="12.28515625" style="105" customWidth="1"/>
    <col min="13578" max="13824" width="9.140625" style="105"/>
    <col min="13825" max="13825" width="3.5703125" style="105" customWidth="1"/>
    <col min="13826" max="13826" width="40.85546875" style="105" customWidth="1"/>
    <col min="13827" max="13827" width="5.140625" style="105" customWidth="1"/>
    <col min="13828" max="13829" width="4.28515625" style="105" customWidth="1"/>
    <col min="13830" max="13830" width="8.5703125" style="105" customWidth="1"/>
    <col min="13831" max="13831" width="6.7109375" style="105" customWidth="1"/>
    <col min="13832" max="13832" width="11.28515625" style="105" customWidth="1"/>
    <col min="13833" max="13833" width="12.28515625" style="105" customWidth="1"/>
    <col min="13834" max="14080" width="9.140625" style="105"/>
    <col min="14081" max="14081" width="3.5703125" style="105" customWidth="1"/>
    <col min="14082" max="14082" width="40.85546875" style="105" customWidth="1"/>
    <col min="14083" max="14083" width="5.140625" style="105" customWidth="1"/>
    <col min="14084" max="14085" width="4.28515625" style="105" customWidth="1"/>
    <col min="14086" max="14086" width="8.5703125" style="105" customWidth="1"/>
    <col min="14087" max="14087" width="6.7109375" style="105" customWidth="1"/>
    <col min="14088" max="14088" width="11.28515625" style="105" customWidth="1"/>
    <col min="14089" max="14089" width="12.28515625" style="105" customWidth="1"/>
    <col min="14090" max="14336" width="9.140625" style="105"/>
    <col min="14337" max="14337" width="3.5703125" style="105" customWidth="1"/>
    <col min="14338" max="14338" width="40.85546875" style="105" customWidth="1"/>
    <col min="14339" max="14339" width="5.140625" style="105" customWidth="1"/>
    <col min="14340" max="14341" width="4.28515625" style="105" customWidth="1"/>
    <col min="14342" max="14342" width="8.5703125" style="105" customWidth="1"/>
    <col min="14343" max="14343" width="6.7109375" style="105" customWidth="1"/>
    <col min="14344" max="14344" width="11.28515625" style="105" customWidth="1"/>
    <col min="14345" max="14345" width="12.28515625" style="105" customWidth="1"/>
    <col min="14346" max="14592" width="9.140625" style="105"/>
    <col min="14593" max="14593" width="3.5703125" style="105" customWidth="1"/>
    <col min="14594" max="14594" width="40.85546875" style="105" customWidth="1"/>
    <col min="14595" max="14595" width="5.140625" style="105" customWidth="1"/>
    <col min="14596" max="14597" width="4.28515625" style="105" customWidth="1"/>
    <col min="14598" max="14598" width="8.5703125" style="105" customWidth="1"/>
    <col min="14599" max="14599" width="6.7109375" style="105" customWidth="1"/>
    <col min="14600" max="14600" width="11.28515625" style="105" customWidth="1"/>
    <col min="14601" max="14601" width="12.28515625" style="105" customWidth="1"/>
    <col min="14602" max="14848" width="9.140625" style="105"/>
    <col min="14849" max="14849" width="3.5703125" style="105" customWidth="1"/>
    <col min="14850" max="14850" width="40.85546875" style="105" customWidth="1"/>
    <col min="14851" max="14851" width="5.140625" style="105" customWidth="1"/>
    <col min="14852" max="14853" width="4.28515625" style="105" customWidth="1"/>
    <col min="14854" max="14854" width="8.5703125" style="105" customWidth="1"/>
    <col min="14855" max="14855" width="6.7109375" style="105" customWidth="1"/>
    <col min="14856" max="14856" width="11.28515625" style="105" customWidth="1"/>
    <col min="14857" max="14857" width="12.28515625" style="105" customWidth="1"/>
    <col min="14858" max="15104" width="9.140625" style="105"/>
    <col min="15105" max="15105" width="3.5703125" style="105" customWidth="1"/>
    <col min="15106" max="15106" width="40.85546875" style="105" customWidth="1"/>
    <col min="15107" max="15107" width="5.140625" style="105" customWidth="1"/>
    <col min="15108" max="15109" width="4.28515625" style="105" customWidth="1"/>
    <col min="15110" max="15110" width="8.5703125" style="105" customWidth="1"/>
    <col min="15111" max="15111" width="6.7109375" style="105" customWidth="1"/>
    <col min="15112" max="15112" width="11.28515625" style="105" customWidth="1"/>
    <col min="15113" max="15113" width="12.28515625" style="105" customWidth="1"/>
    <col min="15114" max="15360" width="9.140625" style="105"/>
    <col min="15361" max="15361" width="3.5703125" style="105" customWidth="1"/>
    <col min="15362" max="15362" width="40.85546875" style="105" customWidth="1"/>
    <col min="15363" max="15363" width="5.140625" style="105" customWidth="1"/>
    <col min="15364" max="15365" width="4.28515625" style="105" customWidth="1"/>
    <col min="15366" max="15366" width="8.5703125" style="105" customWidth="1"/>
    <col min="15367" max="15367" width="6.7109375" style="105" customWidth="1"/>
    <col min="15368" max="15368" width="11.28515625" style="105" customWidth="1"/>
    <col min="15369" max="15369" width="12.28515625" style="105" customWidth="1"/>
    <col min="15370" max="15616" width="9.140625" style="105"/>
    <col min="15617" max="15617" width="3.5703125" style="105" customWidth="1"/>
    <col min="15618" max="15618" width="40.85546875" style="105" customWidth="1"/>
    <col min="15619" max="15619" width="5.140625" style="105" customWidth="1"/>
    <col min="15620" max="15621" width="4.28515625" style="105" customWidth="1"/>
    <col min="15622" max="15622" width="8.5703125" style="105" customWidth="1"/>
    <col min="15623" max="15623" width="6.7109375" style="105" customWidth="1"/>
    <col min="15624" max="15624" width="11.28515625" style="105" customWidth="1"/>
    <col min="15625" max="15625" width="12.28515625" style="105" customWidth="1"/>
    <col min="15626" max="15872" width="9.140625" style="105"/>
    <col min="15873" max="15873" width="3.5703125" style="105" customWidth="1"/>
    <col min="15874" max="15874" width="40.85546875" style="105" customWidth="1"/>
    <col min="15875" max="15875" width="5.140625" style="105" customWidth="1"/>
    <col min="15876" max="15877" width="4.28515625" style="105" customWidth="1"/>
    <col min="15878" max="15878" width="8.5703125" style="105" customWidth="1"/>
    <col min="15879" max="15879" width="6.7109375" style="105" customWidth="1"/>
    <col min="15880" max="15880" width="11.28515625" style="105" customWidth="1"/>
    <col min="15881" max="15881" width="12.28515625" style="105" customWidth="1"/>
    <col min="15882" max="16128" width="9.140625" style="105"/>
    <col min="16129" max="16129" width="3.5703125" style="105" customWidth="1"/>
    <col min="16130" max="16130" width="40.85546875" style="105" customWidth="1"/>
    <col min="16131" max="16131" width="5.140625" style="105" customWidth="1"/>
    <col min="16132" max="16133" width="4.28515625" style="105" customWidth="1"/>
    <col min="16134" max="16134" width="8.5703125" style="105" customWidth="1"/>
    <col min="16135" max="16135" width="6.7109375" style="105" customWidth="1"/>
    <col min="16136" max="16136" width="11.28515625" style="105" customWidth="1"/>
    <col min="16137" max="16137" width="12.28515625" style="105" customWidth="1"/>
    <col min="16138" max="16384" width="9.140625" style="105"/>
  </cols>
  <sheetData>
    <row r="1" spans="1:9" ht="109.5" customHeight="1">
      <c r="F1" s="352" t="s">
        <v>311</v>
      </c>
      <c r="G1" s="352"/>
      <c r="H1" s="352"/>
      <c r="I1" s="352"/>
    </row>
    <row r="2" spans="1:9" ht="21.75" customHeight="1">
      <c r="F2" s="106"/>
      <c r="G2" s="106"/>
      <c r="H2" s="106"/>
      <c r="I2" s="106"/>
    </row>
    <row r="3" spans="1:9" s="107" customFormat="1" ht="83.25" customHeight="1">
      <c r="A3" s="349" t="s">
        <v>312</v>
      </c>
      <c r="B3" s="349"/>
      <c r="C3" s="349"/>
      <c r="D3" s="349"/>
      <c r="E3" s="349"/>
      <c r="F3" s="349"/>
      <c r="G3" s="349"/>
      <c r="H3" s="350"/>
      <c r="I3" s="146"/>
    </row>
    <row r="4" spans="1:9" s="108" customFormat="1">
      <c r="A4" s="99"/>
      <c r="B4" s="99"/>
      <c r="C4" s="99"/>
      <c r="D4" s="99"/>
      <c r="E4" s="147"/>
      <c r="F4" s="354" t="s">
        <v>52</v>
      </c>
      <c r="G4" s="354"/>
      <c r="H4" s="354"/>
      <c r="I4" s="147"/>
    </row>
    <row r="5" spans="1:9" s="109" customFormat="1" ht="75.75" customHeight="1">
      <c r="A5" s="89" t="s">
        <v>53</v>
      </c>
      <c r="B5" s="89" t="s">
        <v>54</v>
      </c>
      <c r="C5" s="91" t="s">
        <v>89</v>
      </c>
      <c r="D5" s="91" t="s">
        <v>90</v>
      </c>
      <c r="E5" s="91" t="s">
        <v>91</v>
      </c>
      <c r="F5" s="91" t="s">
        <v>92</v>
      </c>
      <c r="G5" s="91" t="s">
        <v>185</v>
      </c>
      <c r="H5" s="89" t="s">
        <v>176</v>
      </c>
      <c r="I5" s="89" t="s">
        <v>313</v>
      </c>
    </row>
    <row r="6" spans="1:9" s="110" customFormat="1" ht="15.75">
      <c r="A6" s="90">
        <v>1</v>
      </c>
      <c r="B6" s="90">
        <v>2</v>
      </c>
      <c r="C6" s="88" t="s">
        <v>93</v>
      </c>
      <c r="D6" s="88" t="s">
        <v>55</v>
      </c>
      <c r="E6" s="88" t="s">
        <v>56</v>
      </c>
      <c r="F6" s="88" t="s">
        <v>57</v>
      </c>
      <c r="G6" s="88"/>
      <c r="H6" s="90">
        <v>6</v>
      </c>
      <c r="I6" s="90"/>
    </row>
    <row r="7" spans="1:9" s="111" customFormat="1" ht="18.75">
      <c r="A7" s="89">
        <v>1</v>
      </c>
      <c r="B7" s="93" t="s">
        <v>104</v>
      </c>
      <c r="C7" s="91" t="s">
        <v>94</v>
      </c>
      <c r="D7" s="91" t="s">
        <v>248</v>
      </c>
      <c r="E7" s="91" t="s">
        <v>249</v>
      </c>
      <c r="F7" s="91" t="s">
        <v>119</v>
      </c>
      <c r="G7" s="190">
        <f>G8+G16+G27+G29+G31</f>
        <v>497.8</v>
      </c>
      <c r="H7" s="199">
        <f>H9+H17+H27+H29+H31</f>
        <v>2240.8999999999996</v>
      </c>
      <c r="I7" s="229">
        <f>I8+I16+I27+I29+I31</f>
        <v>2090.8999999999996</v>
      </c>
    </row>
    <row r="8" spans="1:9" s="111" customFormat="1" ht="37.5">
      <c r="A8" s="89">
        <v>2</v>
      </c>
      <c r="B8" s="93" t="s">
        <v>250</v>
      </c>
      <c r="C8" s="91" t="s">
        <v>94</v>
      </c>
      <c r="D8" s="91" t="s">
        <v>95</v>
      </c>
      <c r="E8" s="91" t="s">
        <v>249</v>
      </c>
      <c r="F8" s="91" t="s">
        <v>119</v>
      </c>
      <c r="G8" s="193">
        <f>G9</f>
        <v>27.400000000000006</v>
      </c>
      <c r="H8" s="197">
        <f>H9</f>
        <v>467.9</v>
      </c>
      <c r="I8" s="227">
        <f t="shared" ref="I8:I68" si="0">H8</f>
        <v>467.9</v>
      </c>
    </row>
    <row r="9" spans="1:9" s="111" customFormat="1" ht="78.75" customHeight="1">
      <c r="A9" s="89">
        <v>3</v>
      </c>
      <c r="B9" s="93" t="s">
        <v>49</v>
      </c>
      <c r="C9" s="91" t="s">
        <v>94</v>
      </c>
      <c r="D9" s="91" t="s">
        <v>95</v>
      </c>
      <c r="E9" s="91" t="s">
        <v>251</v>
      </c>
      <c r="F9" s="91" t="s">
        <v>119</v>
      </c>
      <c r="G9" s="190">
        <f>G10</f>
        <v>27.400000000000006</v>
      </c>
      <c r="H9" s="194">
        <f>H10</f>
        <v>467.9</v>
      </c>
      <c r="I9" s="228">
        <f t="shared" si="0"/>
        <v>467.9</v>
      </c>
    </row>
    <row r="10" spans="1:9" s="111" customFormat="1" ht="37.5" customHeight="1">
      <c r="A10" s="89">
        <v>4</v>
      </c>
      <c r="B10" s="93" t="s">
        <v>96</v>
      </c>
      <c r="C10" s="91" t="s">
        <v>94</v>
      </c>
      <c r="D10" s="91" t="s">
        <v>95</v>
      </c>
      <c r="E10" s="91" t="s">
        <v>251</v>
      </c>
      <c r="F10" s="91" t="s">
        <v>119</v>
      </c>
      <c r="G10" s="190">
        <f>G11+G13+G15+G12+G14</f>
        <v>27.400000000000006</v>
      </c>
      <c r="H10" s="194">
        <f>H11+H13+H15+H12+H14</f>
        <v>467.9</v>
      </c>
      <c r="I10" s="228">
        <f>I11+I12+I13+I14</f>
        <v>467.9</v>
      </c>
    </row>
    <row r="11" spans="1:9" s="111" customFormat="1" ht="51.75" customHeight="1">
      <c r="A11" s="89">
        <v>5</v>
      </c>
      <c r="B11" s="100" t="s">
        <v>252</v>
      </c>
      <c r="C11" s="91" t="s">
        <v>94</v>
      </c>
      <c r="D11" s="91" t="s">
        <v>95</v>
      </c>
      <c r="E11" s="91" t="s">
        <v>253</v>
      </c>
      <c r="F11" s="91" t="s">
        <v>97</v>
      </c>
      <c r="G11" s="190">
        <v>-94.1</v>
      </c>
      <c r="H11" s="194">
        <v>346.4</v>
      </c>
      <c r="I11" s="228">
        <v>359.4</v>
      </c>
    </row>
    <row r="12" spans="1:9" s="111" customFormat="1" ht="51.75" customHeight="1">
      <c r="A12" s="89">
        <v>6</v>
      </c>
      <c r="B12" s="100" t="s">
        <v>252</v>
      </c>
      <c r="C12" s="91" t="s">
        <v>94</v>
      </c>
      <c r="D12" s="91" t="s">
        <v>95</v>
      </c>
      <c r="E12" s="91" t="s">
        <v>322</v>
      </c>
      <c r="F12" s="91" t="s">
        <v>97</v>
      </c>
      <c r="G12" s="190">
        <v>13</v>
      </c>
      <c r="H12" s="194">
        <v>13</v>
      </c>
      <c r="I12" s="228">
        <v>0</v>
      </c>
    </row>
    <row r="13" spans="1:9" s="111" customFormat="1" ht="45.75" customHeight="1">
      <c r="A13" s="89">
        <v>7</v>
      </c>
      <c r="B13" s="100" t="s">
        <v>254</v>
      </c>
      <c r="C13" s="91" t="s">
        <v>94</v>
      </c>
      <c r="D13" s="91" t="s">
        <v>95</v>
      </c>
      <c r="E13" s="91" t="s">
        <v>255</v>
      </c>
      <c r="F13" s="91" t="s">
        <v>256</v>
      </c>
      <c r="G13" s="190">
        <v>104.5</v>
      </c>
      <c r="H13" s="194">
        <v>104.5</v>
      </c>
      <c r="I13" s="228">
        <v>108.5</v>
      </c>
    </row>
    <row r="14" spans="1:9" s="111" customFormat="1" ht="45.75" customHeight="1">
      <c r="A14" s="89">
        <v>8</v>
      </c>
      <c r="B14" s="100" t="s">
        <v>254</v>
      </c>
      <c r="C14" s="91" t="s">
        <v>94</v>
      </c>
      <c r="D14" s="91" t="s">
        <v>95</v>
      </c>
      <c r="E14" s="91" t="s">
        <v>322</v>
      </c>
      <c r="F14" s="91" t="s">
        <v>256</v>
      </c>
      <c r="G14" s="190">
        <v>4</v>
      </c>
      <c r="H14" s="194">
        <v>4</v>
      </c>
      <c r="I14" s="228">
        <v>0</v>
      </c>
    </row>
    <row r="15" spans="1:9" s="111" customFormat="1" ht="60" customHeight="1">
      <c r="A15" s="89">
        <v>9</v>
      </c>
      <c r="B15" s="100" t="s">
        <v>100</v>
      </c>
      <c r="C15" s="91" t="s">
        <v>94</v>
      </c>
      <c r="D15" s="91" t="s">
        <v>95</v>
      </c>
      <c r="E15" s="91" t="s">
        <v>257</v>
      </c>
      <c r="F15" s="91" t="s">
        <v>99</v>
      </c>
      <c r="G15" s="190" t="s">
        <v>209</v>
      </c>
      <c r="H15" s="194">
        <v>0</v>
      </c>
      <c r="I15" s="228">
        <f t="shared" si="0"/>
        <v>0</v>
      </c>
    </row>
    <row r="16" spans="1:9" s="111" customFormat="1" ht="37.5" customHeight="1">
      <c r="A16" s="89">
        <v>10</v>
      </c>
      <c r="B16" s="100" t="s">
        <v>250</v>
      </c>
      <c r="C16" s="91" t="s">
        <v>94</v>
      </c>
      <c r="D16" s="91" t="s">
        <v>98</v>
      </c>
      <c r="E16" s="91" t="s">
        <v>249</v>
      </c>
      <c r="F16" s="91" t="s">
        <v>119</v>
      </c>
      <c r="G16" s="193">
        <f>G17</f>
        <v>270.10000000000002</v>
      </c>
      <c r="H16" s="195">
        <f>H17</f>
        <v>1572.7</v>
      </c>
      <c r="I16" s="227">
        <f t="shared" si="0"/>
        <v>1572.7</v>
      </c>
    </row>
    <row r="17" spans="1:9" s="111" customFormat="1" ht="39" customHeight="1">
      <c r="A17" s="89">
        <v>11</v>
      </c>
      <c r="B17" s="93" t="s">
        <v>48</v>
      </c>
      <c r="C17" s="91" t="s">
        <v>94</v>
      </c>
      <c r="D17" s="91" t="s">
        <v>98</v>
      </c>
      <c r="E17" s="91" t="s">
        <v>249</v>
      </c>
      <c r="F17" s="91" t="s">
        <v>119</v>
      </c>
      <c r="G17" s="190">
        <f>G18+G20+G22+G23+G19+G21</f>
        <v>270.10000000000002</v>
      </c>
      <c r="H17" s="194">
        <f>H18+H22+H23+H20+H19+H21</f>
        <v>1572.7</v>
      </c>
      <c r="I17" s="228">
        <f>I18+I19+I20+I21+I22+I23</f>
        <v>1572.6999999999998</v>
      </c>
    </row>
    <row r="18" spans="1:9" s="111" customFormat="1" ht="42.75" customHeight="1">
      <c r="A18" s="89">
        <v>12</v>
      </c>
      <c r="B18" s="100" t="s">
        <v>252</v>
      </c>
      <c r="C18" s="91" t="s">
        <v>94</v>
      </c>
      <c r="D18" s="91" t="s">
        <v>98</v>
      </c>
      <c r="E18" s="91" t="s">
        <v>258</v>
      </c>
      <c r="F18" s="91" t="s">
        <v>97</v>
      </c>
      <c r="G18" s="190">
        <v>-393.3</v>
      </c>
      <c r="H18" s="194">
        <v>544.4</v>
      </c>
      <c r="I18" s="228">
        <v>794.4</v>
      </c>
    </row>
    <row r="19" spans="1:9" s="111" customFormat="1" ht="42.75" customHeight="1">
      <c r="A19" s="89">
        <v>13</v>
      </c>
      <c r="B19" s="100" t="s">
        <v>252</v>
      </c>
      <c r="C19" s="91" t="s">
        <v>94</v>
      </c>
      <c r="D19" s="91" t="s">
        <v>98</v>
      </c>
      <c r="E19" s="91" t="s">
        <v>323</v>
      </c>
      <c r="F19" s="91" t="s">
        <v>97</v>
      </c>
      <c r="G19" s="190">
        <v>250</v>
      </c>
      <c r="H19" s="194">
        <v>250</v>
      </c>
      <c r="I19" s="228">
        <v>0</v>
      </c>
    </row>
    <row r="20" spans="1:9" s="111" customFormat="1" ht="38.25" customHeight="1">
      <c r="A20" s="89">
        <v>14</v>
      </c>
      <c r="B20" s="100" t="s">
        <v>254</v>
      </c>
      <c r="C20" s="91" t="s">
        <v>94</v>
      </c>
      <c r="D20" s="91" t="s">
        <v>98</v>
      </c>
      <c r="E20" s="91" t="s">
        <v>259</v>
      </c>
      <c r="F20" s="91" t="s">
        <v>256</v>
      </c>
      <c r="G20" s="190">
        <v>168.9</v>
      </c>
      <c r="H20" s="194">
        <v>168.9</v>
      </c>
      <c r="I20" s="228">
        <v>239.9</v>
      </c>
    </row>
    <row r="21" spans="1:9" s="111" customFormat="1" ht="38.25" customHeight="1">
      <c r="A21" s="89">
        <v>15</v>
      </c>
      <c r="B21" s="100" t="s">
        <v>254</v>
      </c>
      <c r="C21" s="91" t="s">
        <v>94</v>
      </c>
      <c r="D21" s="91" t="s">
        <v>98</v>
      </c>
      <c r="E21" s="91" t="s">
        <v>323</v>
      </c>
      <c r="F21" s="91" t="s">
        <v>256</v>
      </c>
      <c r="G21" s="190">
        <v>71</v>
      </c>
      <c r="H21" s="194">
        <v>71</v>
      </c>
      <c r="I21" s="228">
        <v>0</v>
      </c>
    </row>
    <row r="22" spans="1:9" s="109" customFormat="1" ht="64.5" customHeight="1">
      <c r="A22" s="89">
        <v>16</v>
      </c>
      <c r="B22" s="101" t="s">
        <v>100</v>
      </c>
      <c r="C22" s="91" t="s">
        <v>94</v>
      </c>
      <c r="D22" s="91" t="s">
        <v>98</v>
      </c>
      <c r="E22" s="91" t="s">
        <v>260</v>
      </c>
      <c r="F22" s="91" t="s">
        <v>99</v>
      </c>
      <c r="G22" s="190">
        <v>119.5</v>
      </c>
      <c r="H22" s="194">
        <v>430.4</v>
      </c>
      <c r="I22" s="228">
        <f t="shared" si="0"/>
        <v>430.4</v>
      </c>
    </row>
    <row r="23" spans="1:9" s="109" customFormat="1" ht="36.75" customHeight="1">
      <c r="A23" s="89">
        <v>17</v>
      </c>
      <c r="B23" s="165" t="s">
        <v>101</v>
      </c>
      <c r="C23" s="91" t="s">
        <v>94</v>
      </c>
      <c r="D23" s="91" t="s">
        <v>98</v>
      </c>
      <c r="E23" s="91" t="s">
        <v>261</v>
      </c>
      <c r="F23" s="91" t="s">
        <v>156</v>
      </c>
      <c r="G23" s="190">
        <f>G24+G25+G26</f>
        <v>54</v>
      </c>
      <c r="H23" s="194">
        <f>H24+H25+H26</f>
        <v>108</v>
      </c>
      <c r="I23" s="228">
        <f t="shared" si="0"/>
        <v>108</v>
      </c>
    </row>
    <row r="24" spans="1:9" s="109" customFormat="1" ht="39" customHeight="1">
      <c r="A24" s="89">
        <v>18</v>
      </c>
      <c r="B24" s="165" t="s">
        <v>101</v>
      </c>
      <c r="C24" s="91" t="s">
        <v>94</v>
      </c>
      <c r="D24" s="91" t="s">
        <v>98</v>
      </c>
      <c r="E24" s="91" t="s">
        <v>261</v>
      </c>
      <c r="F24" s="91" t="s">
        <v>103</v>
      </c>
      <c r="G24" s="190">
        <v>60</v>
      </c>
      <c r="H24" s="194">
        <v>95</v>
      </c>
      <c r="I24" s="228">
        <f t="shared" si="0"/>
        <v>95</v>
      </c>
    </row>
    <row r="25" spans="1:9" s="109" customFormat="1" ht="38.25" customHeight="1">
      <c r="A25" s="89">
        <v>19</v>
      </c>
      <c r="B25" s="101" t="s">
        <v>102</v>
      </c>
      <c r="C25" s="91" t="s">
        <v>94</v>
      </c>
      <c r="D25" s="91" t="s">
        <v>98</v>
      </c>
      <c r="E25" s="91" t="s">
        <v>261</v>
      </c>
      <c r="F25" s="91" t="s">
        <v>162</v>
      </c>
      <c r="G25" s="190">
        <v>4</v>
      </c>
      <c r="H25" s="194">
        <v>8</v>
      </c>
      <c r="I25" s="228">
        <f t="shared" si="0"/>
        <v>8</v>
      </c>
    </row>
    <row r="26" spans="1:9" s="109" customFormat="1" ht="36.75" customHeight="1">
      <c r="A26" s="89">
        <v>20</v>
      </c>
      <c r="B26" s="101" t="s">
        <v>102</v>
      </c>
      <c r="C26" s="91" t="s">
        <v>94</v>
      </c>
      <c r="D26" s="91" t="s">
        <v>98</v>
      </c>
      <c r="E26" s="91" t="s">
        <v>261</v>
      </c>
      <c r="F26" s="91" t="s">
        <v>163</v>
      </c>
      <c r="G26" s="190">
        <v>-10</v>
      </c>
      <c r="H26" s="194">
        <v>5</v>
      </c>
      <c r="I26" s="228">
        <f t="shared" si="0"/>
        <v>5</v>
      </c>
    </row>
    <row r="27" spans="1:9" s="109" customFormat="1" ht="75.75" customHeight="1">
      <c r="A27" s="89">
        <v>21</v>
      </c>
      <c r="B27" s="101" t="s">
        <v>240</v>
      </c>
      <c r="C27" s="91" t="s">
        <v>94</v>
      </c>
      <c r="D27" s="91" t="s">
        <v>262</v>
      </c>
      <c r="E27" s="91" t="s">
        <v>260</v>
      </c>
      <c r="F27" s="91" t="s">
        <v>119</v>
      </c>
      <c r="G27" s="193">
        <f>G28</f>
        <v>0.3</v>
      </c>
      <c r="H27" s="195">
        <f>H28</f>
        <v>0.3</v>
      </c>
      <c r="I27" s="227">
        <f t="shared" si="0"/>
        <v>0.3</v>
      </c>
    </row>
    <row r="28" spans="1:9" s="109" customFormat="1" ht="20.25" customHeight="1">
      <c r="A28" s="89">
        <v>22</v>
      </c>
      <c r="B28" s="101" t="s">
        <v>263</v>
      </c>
      <c r="C28" s="91" t="s">
        <v>94</v>
      </c>
      <c r="D28" s="91" t="s">
        <v>262</v>
      </c>
      <c r="E28" s="91" t="s">
        <v>260</v>
      </c>
      <c r="F28" s="91" t="s">
        <v>264</v>
      </c>
      <c r="G28" s="190">
        <v>0.3</v>
      </c>
      <c r="H28" s="194">
        <v>0.3</v>
      </c>
      <c r="I28" s="228">
        <f t="shared" si="0"/>
        <v>0.3</v>
      </c>
    </row>
    <row r="29" spans="1:9" s="109" customFormat="1" ht="45.75" customHeight="1">
      <c r="A29" s="89">
        <v>23</v>
      </c>
      <c r="B29" s="101" t="s">
        <v>169</v>
      </c>
      <c r="C29" s="91" t="s">
        <v>94</v>
      </c>
      <c r="D29" s="91" t="s">
        <v>172</v>
      </c>
      <c r="E29" s="91" t="s">
        <v>260</v>
      </c>
      <c r="F29" s="91" t="s">
        <v>119</v>
      </c>
      <c r="G29" s="193">
        <f>G30</f>
        <v>150</v>
      </c>
      <c r="H29" s="195">
        <f>H30</f>
        <v>150</v>
      </c>
      <c r="I29" s="227">
        <v>0</v>
      </c>
    </row>
    <row r="30" spans="1:9" s="109" customFormat="1" ht="28.5" customHeight="1">
      <c r="A30" s="89">
        <v>24</v>
      </c>
      <c r="B30" s="101" t="s">
        <v>171</v>
      </c>
      <c r="C30" s="91" t="s">
        <v>94</v>
      </c>
      <c r="D30" s="91" t="s">
        <v>172</v>
      </c>
      <c r="E30" s="91" t="s">
        <v>260</v>
      </c>
      <c r="F30" s="91" t="s">
        <v>173</v>
      </c>
      <c r="G30" s="190">
        <v>150</v>
      </c>
      <c r="H30" s="194">
        <v>150</v>
      </c>
      <c r="I30" s="228">
        <v>0</v>
      </c>
    </row>
    <row r="31" spans="1:9" s="109" customFormat="1" ht="52.5" customHeight="1">
      <c r="A31" s="89">
        <v>25</v>
      </c>
      <c r="B31" s="293" t="s">
        <v>383</v>
      </c>
      <c r="C31" s="91" t="s">
        <v>94</v>
      </c>
      <c r="D31" s="91" t="s">
        <v>111</v>
      </c>
      <c r="E31" s="91" t="s">
        <v>260</v>
      </c>
      <c r="F31" s="91" t="s">
        <v>119</v>
      </c>
      <c r="G31" s="193">
        <f>G32</f>
        <v>50</v>
      </c>
      <c r="H31" s="195">
        <f>H32</f>
        <v>50</v>
      </c>
      <c r="I31" s="227">
        <f>I32</f>
        <v>50</v>
      </c>
    </row>
    <row r="32" spans="1:9" s="109" customFormat="1" ht="40.5" customHeight="1">
      <c r="A32" s="89">
        <v>26</v>
      </c>
      <c r="B32" s="291" t="s">
        <v>381</v>
      </c>
      <c r="C32" s="91" t="s">
        <v>94</v>
      </c>
      <c r="D32" s="91" t="s">
        <v>111</v>
      </c>
      <c r="E32" s="91" t="s">
        <v>260</v>
      </c>
      <c r="F32" s="91" t="s">
        <v>384</v>
      </c>
      <c r="G32" s="190">
        <v>50</v>
      </c>
      <c r="H32" s="194">
        <v>50</v>
      </c>
      <c r="I32" s="228">
        <v>50</v>
      </c>
    </row>
    <row r="33" spans="1:10" s="112" customFormat="1" ht="37.5" customHeight="1">
      <c r="A33" s="89">
        <v>25</v>
      </c>
      <c r="B33" s="93" t="s">
        <v>250</v>
      </c>
      <c r="C33" s="196" t="s">
        <v>95</v>
      </c>
      <c r="D33" s="196" t="s">
        <v>105</v>
      </c>
      <c r="E33" s="196" t="s">
        <v>249</v>
      </c>
      <c r="F33" s="91" t="s">
        <v>119</v>
      </c>
      <c r="G33" s="193">
        <f>G34</f>
        <v>26.700000000000003</v>
      </c>
      <c r="H33" s="197">
        <f>H36</f>
        <v>333.5</v>
      </c>
      <c r="I33" s="227">
        <f>I34</f>
        <v>337.4</v>
      </c>
    </row>
    <row r="34" spans="1:10" s="112" customFormat="1" ht="25.5" customHeight="1">
      <c r="A34" s="89">
        <v>26</v>
      </c>
      <c r="B34" s="93" t="s">
        <v>106</v>
      </c>
      <c r="C34" s="196" t="s">
        <v>95</v>
      </c>
      <c r="D34" s="196" t="s">
        <v>105</v>
      </c>
      <c r="E34" s="196" t="s">
        <v>249</v>
      </c>
      <c r="F34" s="91" t="s">
        <v>119</v>
      </c>
      <c r="G34" s="190">
        <f>G35</f>
        <v>26.700000000000003</v>
      </c>
      <c r="H34" s="199">
        <f>H35</f>
        <v>333.5</v>
      </c>
      <c r="I34" s="228">
        <f>I35</f>
        <v>337.4</v>
      </c>
    </row>
    <row r="35" spans="1:10" s="112" customFormat="1" ht="42.75" customHeight="1">
      <c r="A35" s="89">
        <v>27</v>
      </c>
      <c r="B35" s="93" t="s">
        <v>63</v>
      </c>
      <c r="C35" s="196" t="s">
        <v>95</v>
      </c>
      <c r="D35" s="196" t="s">
        <v>105</v>
      </c>
      <c r="E35" s="196" t="s">
        <v>265</v>
      </c>
      <c r="F35" s="91" t="s">
        <v>119</v>
      </c>
      <c r="G35" s="190">
        <f>G36</f>
        <v>26.700000000000003</v>
      </c>
      <c r="H35" s="194">
        <f>H36</f>
        <v>333.5</v>
      </c>
      <c r="I35" s="228">
        <f>I36</f>
        <v>337.4</v>
      </c>
    </row>
    <row r="36" spans="1:10" s="112" customFormat="1" ht="60.75" customHeight="1">
      <c r="A36" s="89">
        <v>28</v>
      </c>
      <c r="B36" s="93" t="s">
        <v>107</v>
      </c>
      <c r="C36" s="196" t="s">
        <v>95</v>
      </c>
      <c r="D36" s="196" t="s">
        <v>105</v>
      </c>
      <c r="E36" s="196" t="s">
        <v>265</v>
      </c>
      <c r="F36" s="91" t="s">
        <v>119</v>
      </c>
      <c r="G36" s="190">
        <f>G37+G38+G39</f>
        <v>26.700000000000003</v>
      </c>
      <c r="H36" s="194">
        <f>H37+H38+H39</f>
        <v>333.5</v>
      </c>
      <c r="I36" s="228">
        <f>I37+I38+I39</f>
        <v>337.4</v>
      </c>
      <c r="J36" s="151"/>
    </row>
    <row r="37" spans="1:10" s="112" customFormat="1" ht="35.25" customHeight="1">
      <c r="A37" s="89">
        <v>29</v>
      </c>
      <c r="B37" s="100" t="s">
        <v>252</v>
      </c>
      <c r="C37" s="196" t="s">
        <v>95</v>
      </c>
      <c r="D37" s="196" t="s">
        <v>105</v>
      </c>
      <c r="E37" s="196" t="s">
        <v>265</v>
      </c>
      <c r="F37" s="91" t="s">
        <v>97</v>
      </c>
      <c r="G37" s="190">
        <v>-60.8</v>
      </c>
      <c r="H37" s="194">
        <v>216</v>
      </c>
      <c r="I37" s="228">
        <f t="shared" si="0"/>
        <v>216</v>
      </c>
      <c r="J37" s="151"/>
    </row>
    <row r="38" spans="1:10" s="112" customFormat="1" ht="34.5" customHeight="1">
      <c r="A38" s="89">
        <v>30</v>
      </c>
      <c r="B38" s="100" t="s">
        <v>254</v>
      </c>
      <c r="C38" s="196" t="s">
        <v>95</v>
      </c>
      <c r="D38" s="196" t="s">
        <v>105</v>
      </c>
      <c r="E38" s="196" t="s">
        <v>265</v>
      </c>
      <c r="F38" s="91" t="s">
        <v>256</v>
      </c>
      <c r="G38" s="190">
        <v>66</v>
      </c>
      <c r="H38" s="194">
        <v>66</v>
      </c>
      <c r="I38" s="228">
        <f t="shared" si="0"/>
        <v>66</v>
      </c>
      <c r="J38" s="151"/>
    </row>
    <row r="39" spans="1:10" s="112" customFormat="1" ht="60.75" customHeight="1">
      <c r="A39" s="89">
        <v>31</v>
      </c>
      <c r="B39" s="93" t="s">
        <v>100</v>
      </c>
      <c r="C39" s="196" t="s">
        <v>95</v>
      </c>
      <c r="D39" s="196" t="s">
        <v>105</v>
      </c>
      <c r="E39" s="196" t="s">
        <v>265</v>
      </c>
      <c r="F39" s="91" t="s">
        <v>99</v>
      </c>
      <c r="G39" s="190">
        <v>21.5</v>
      </c>
      <c r="H39" s="194">
        <v>51.5</v>
      </c>
      <c r="I39" s="228">
        <v>55.4</v>
      </c>
      <c r="J39" s="151"/>
    </row>
    <row r="40" spans="1:10" s="112" customFormat="1" ht="60.75" customHeight="1">
      <c r="A40" s="89">
        <v>32</v>
      </c>
      <c r="B40" s="93" t="s">
        <v>177</v>
      </c>
      <c r="C40" s="196" t="s">
        <v>105</v>
      </c>
      <c r="D40" s="196" t="s">
        <v>108</v>
      </c>
      <c r="E40" s="196" t="s">
        <v>249</v>
      </c>
      <c r="F40" s="91" t="s">
        <v>119</v>
      </c>
      <c r="G40" s="193">
        <f>G41</f>
        <v>55</v>
      </c>
      <c r="H40" s="195">
        <f>H41</f>
        <v>65</v>
      </c>
      <c r="I40" s="227">
        <f t="shared" si="0"/>
        <v>65</v>
      </c>
      <c r="J40" s="151"/>
    </row>
    <row r="41" spans="1:10" s="112" customFormat="1" ht="25.5" customHeight="1">
      <c r="A41" s="89">
        <v>33</v>
      </c>
      <c r="B41" s="93" t="s">
        <v>266</v>
      </c>
      <c r="C41" s="196" t="s">
        <v>105</v>
      </c>
      <c r="D41" s="196" t="s">
        <v>108</v>
      </c>
      <c r="E41" s="196" t="s">
        <v>267</v>
      </c>
      <c r="F41" s="91" t="s">
        <v>119</v>
      </c>
      <c r="G41" s="190">
        <f>G42</f>
        <v>55</v>
      </c>
      <c r="H41" s="194">
        <f>H43</f>
        <v>65</v>
      </c>
      <c r="I41" s="228">
        <f t="shared" si="0"/>
        <v>65</v>
      </c>
    </row>
    <row r="42" spans="1:10" s="112" customFormat="1" ht="40.5" customHeight="1">
      <c r="A42" s="89">
        <v>34</v>
      </c>
      <c r="B42" s="93" t="s">
        <v>268</v>
      </c>
      <c r="C42" s="196" t="s">
        <v>105</v>
      </c>
      <c r="D42" s="196" t="s">
        <v>108</v>
      </c>
      <c r="E42" s="196" t="s">
        <v>269</v>
      </c>
      <c r="F42" s="91" t="s">
        <v>119</v>
      </c>
      <c r="G42" s="190">
        <f>G43</f>
        <v>55</v>
      </c>
      <c r="H42" s="194">
        <f>H43</f>
        <v>65</v>
      </c>
      <c r="I42" s="228">
        <f t="shared" si="0"/>
        <v>65</v>
      </c>
    </row>
    <row r="43" spans="1:10" s="112" customFormat="1" ht="61.5" customHeight="1">
      <c r="A43" s="89">
        <v>35</v>
      </c>
      <c r="B43" s="93" t="s">
        <v>100</v>
      </c>
      <c r="C43" s="196" t="s">
        <v>105</v>
      </c>
      <c r="D43" s="196" t="s">
        <v>108</v>
      </c>
      <c r="E43" s="196" t="s">
        <v>270</v>
      </c>
      <c r="F43" s="91" t="s">
        <v>99</v>
      </c>
      <c r="G43" s="190">
        <v>55</v>
      </c>
      <c r="H43" s="194">
        <v>65</v>
      </c>
      <c r="I43" s="228">
        <f t="shared" si="0"/>
        <v>65</v>
      </c>
    </row>
    <row r="44" spans="1:10" s="112" customFormat="1" ht="60" customHeight="1">
      <c r="A44" s="89">
        <v>36</v>
      </c>
      <c r="B44" s="93" t="s">
        <v>177</v>
      </c>
      <c r="C44" s="196" t="s">
        <v>98</v>
      </c>
      <c r="D44" s="196" t="s">
        <v>175</v>
      </c>
      <c r="E44" s="196" t="s">
        <v>249</v>
      </c>
      <c r="F44" s="91" t="s">
        <v>119</v>
      </c>
      <c r="G44" s="193">
        <f>G45</f>
        <v>-226.76</v>
      </c>
      <c r="H44" s="195">
        <f>H45</f>
        <v>490.64</v>
      </c>
      <c r="I44" s="227">
        <f>I45</f>
        <v>506.96</v>
      </c>
    </row>
    <row r="45" spans="1:10" s="111" customFormat="1" ht="40.5" customHeight="1">
      <c r="A45" s="89">
        <v>37</v>
      </c>
      <c r="B45" s="93" t="s">
        <v>266</v>
      </c>
      <c r="C45" s="196" t="s">
        <v>98</v>
      </c>
      <c r="D45" s="196" t="s">
        <v>175</v>
      </c>
      <c r="E45" s="196" t="s">
        <v>267</v>
      </c>
      <c r="F45" s="91" t="s">
        <v>119</v>
      </c>
      <c r="G45" s="190">
        <f>G46</f>
        <v>-226.76</v>
      </c>
      <c r="H45" s="194">
        <f>H47</f>
        <v>490.64</v>
      </c>
      <c r="I45" s="228">
        <f>I46</f>
        <v>506.96</v>
      </c>
    </row>
    <row r="46" spans="1:10" s="109" customFormat="1" ht="42" customHeight="1">
      <c r="A46" s="89">
        <v>38</v>
      </c>
      <c r="B46" s="93" t="s">
        <v>271</v>
      </c>
      <c r="C46" s="196" t="s">
        <v>98</v>
      </c>
      <c r="D46" s="196" t="s">
        <v>175</v>
      </c>
      <c r="E46" s="196" t="s">
        <v>272</v>
      </c>
      <c r="F46" s="91" t="s">
        <v>119</v>
      </c>
      <c r="G46" s="190">
        <f>G47</f>
        <v>-226.76</v>
      </c>
      <c r="H46" s="194">
        <f>H47</f>
        <v>490.64</v>
      </c>
      <c r="I46" s="228">
        <f>I47</f>
        <v>506.96</v>
      </c>
    </row>
    <row r="47" spans="1:10" s="113" customFormat="1" ht="57" customHeight="1">
      <c r="A47" s="89">
        <v>39</v>
      </c>
      <c r="B47" s="93" t="s">
        <v>100</v>
      </c>
      <c r="C47" s="196" t="s">
        <v>98</v>
      </c>
      <c r="D47" s="196" t="s">
        <v>175</v>
      </c>
      <c r="E47" s="196" t="s">
        <v>273</v>
      </c>
      <c r="F47" s="91" t="s">
        <v>99</v>
      </c>
      <c r="G47" s="190">
        <v>-226.76</v>
      </c>
      <c r="H47" s="194">
        <v>490.64</v>
      </c>
      <c r="I47" s="228">
        <v>506.96</v>
      </c>
    </row>
    <row r="48" spans="1:10" s="112" customFormat="1" ht="75" customHeight="1">
      <c r="A48" s="89">
        <v>40</v>
      </c>
      <c r="B48" s="93" t="s">
        <v>177</v>
      </c>
      <c r="C48" s="91" t="s">
        <v>109</v>
      </c>
      <c r="D48" s="91" t="s">
        <v>105</v>
      </c>
      <c r="E48" s="171" t="s">
        <v>249</v>
      </c>
      <c r="F48" s="171" t="s">
        <v>119</v>
      </c>
      <c r="G48" s="200">
        <f>G49</f>
        <v>290</v>
      </c>
      <c r="H48" s="197">
        <f>H50</f>
        <v>300</v>
      </c>
      <c r="I48" s="227">
        <f>I49</f>
        <v>111.3</v>
      </c>
    </row>
    <row r="49" spans="1:9" s="111" customFormat="1" ht="39.75" customHeight="1">
      <c r="A49" s="89">
        <v>41</v>
      </c>
      <c r="B49" s="93" t="s">
        <v>266</v>
      </c>
      <c r="C49" s="91" t="s">
        <v>109</v>
      </c>
      <c r="D49" s="91" t="s">
        <v>105</v>
      </c>
      <c r="E49" s="196" t="s">
        <v>267</v>
      </c>
      <c r="F49" s="171" t="s">
        <v>119</v>
      </c>
      <c r="G49" s="191">
        <f>G50</f>
        <v>290</v>
      </c>
      <c r="H49" s="194">
        <f>H51</f>
        <v>300</v>
      </c>
      <c r="I49" s="228">
        <f>I50</f>
        <v>111.3</v>
      </c>
    </row>
    <row r="50" spans="1:9" s="111" customFormat="1" ht="39.75" customHeight="1">
      <c r="A50" s="89">
        <v>42</v>
      </c>
      <c r="B50" s="93" t="s">
        <v>274</v>
      </c>
      <c r="C50" s="91" t="s">
        <v>109</v>
      </c>
      <c r="D50" s="91" t="s">
        <v>105</v>
      </c>
      <c r="E50" s="171" t="s">
        <v>275</v>
      </c>
      <c r="F50" s="171" t="s">
        <v>119</v>
      </c>
      <c r="G50" s="191">
        <f>G51</f>
        <v>290</v>
      </c>
      <c r="H50" s="194">
        <f>H51</f>
        <v>300</v>
      </c>
      <c r="I50" s="228">
        <f>I51</f>
        <v>111.3</v>
      </c>
    </row>
    <row r="51" spans="1:9" s="111" customFormat="1" ht="23.25" customHeight="1">
      <c r="A51" s="89">
        <v>43</v>
      </c>
      <c r="B51" s="93" t="s">
        <v>100</v>
      </c>
      <c r="C51" s="91" t="s">
        <v>109</v>
      </c>
      <c r="D51" s="91" t="s">
        <v>105</v>
      </c>
      <c r="E51" s="171" t="s">
        <v>276</v>
      </c>
      <c r="F51" s="171" t="s">
        <v>99</v>
      </c>
      <c r="G51" s="192">
        <v>290</v>
      </c>
      <c r="H51" s="198">
        <v>300</v>
      </c>
      <c r="I51" s="228">
        <v>111.3</v>
      </c>
    </row>
    <row r="52" spans="1:9" s="111" customFormat="1" ht="72" customHeight="1">
      <c r="A52" s="89">
        <v>44</v>
      </c>
      <c r="B52" s="93" t="s">
        <v>177</v>
      </c>
      <c r="C52" s="91" t="s">
        <v>110</v>
      </c>
      <c r="D52" s="91" t="s">
        <v>94</v>
      </c>
      <c r="E52" s="171" t="s">
        <v>249</v>
      </c>
      <c r="F52" s="171" t="s">
        <v>119</v>
      </c>
      <c r="G52" s="200">
        <f>G53</f>
        <v>-112.9</v>
      </c>
      <c r="H52" s="195">
        <f>H53</f>
        <v>30</v>
      </c>
      <c r="I52" s="227">
        <f t="shared" si="0"/>
        <v>30</v>
      </c>
    </row>
    <row r="53" spans="1:9" s="111" customFormat="1" ht="39" customHeight="1">
      <c r="A53" s="89">
        <v>45</v>
      </c>
      <c r="B53" s="93" t="s">
        <v>277</v>
      </c>
      <c r="C53" s="91" t="s">
        <v>110</v>
      </c>
      <c r="D53" s="91" t="s">
        <v>94</v>
      </c>
      <c r="E53" s="171" t="s">
        <v>278</v>
      </c>
      <c r="F53" s="171" t="s">
        <v>119</v>
      </c>
      <c r="G53" s="191">
        <f>G54</f>
        <v>-112.9</v>
      </c>
      <c r="H53" s="199">
        <f>H55</f>
        <v>30</v>
      </c>
      <c r="I53" s="228">
        <f t="shared" si="0"/>
        <v>30</v>
      </c>
    </row>
    <row r="54" spans="1:9" s="112" customFormat="1" ht="20.25" customHeight="1">
      <c r="A54" s="89">
        <v>46</v>
      </c>
      <c r="B54" s="93" t="s">
        <v>279</v>
      </c>
      <c r="C54" s="91" t="s">
        <v>110</v>
      </c>
      <c r="D54" s="91" t="s">
        <v>94</v>
      </c>
      <c r="E54" s="171" t="s">
        <v>280</v>
      </c>
      <c r="F54" s="171" t="s">
        <v>119</v>
      </c>
      <c r="G54" s="191">
        <f>G55</f>
        <v>-112.9</v>
      </c>
      <c r="H54" s="194">
        <f>H55</f>
        <v>30</v>
      </c>
      <c r="I54" s="228">
        <f t="shared" si="0"/>
        <v>30</v>
      </c>
    </row>
    <row r="55" spans="1:9" s="112" customFormat="1" ht="57.75" customHeight="1">
      <c r="A55" s="89">
        <v>47</v>
      </c>
      <c r="B55" s="93" t="s">
        <v>100</v>
      </c>
      <c r="C55" s="91" t="s">
        <v>110</v>
      </c>
      <c r="D55" s="91" t="s">
        <v>94</v>
      </c>
      <c r="E55" s="171" t="s">
        <v>281</v>
      </c>
      <c r="F55" s="171" t="s">
        <v>99</v>
      </c>
      <c r="G55" s="191">
        <v>-112.9</v>
      </c>
      <c r="H55" s="194">
        <v>30</v>
      </c>
      <c r="I55" s="228">
        <f t="shared" si="0"/>
        <v>30</v>
      </c>
    </row>
    <row r="56" spans="1:9" s="112" customFormat="1" ht="75" customHeight="1">
      <c r="A56" s="89">
        <v>48</v>
      </c>
      <c r="B56" s="93" t="s">
        <v>177</v>
      </c>
      <c r="C56" s="91" t="s">
        <v>108</v>
      </c>
      <c r="D56" s="91" t="s">
        <v>94</v>
      </c>
      <c r="E56" s="171" t="s">
        <v>249</v>
      </c>
      <c r="F56" s="171" t="s">
        <v>119</v>
      </c>
      <c r="G56" s="200">
        <v>0</v>
      </c>
      <c r="H56" s="197">
        <v>72</v>
      </c>
      <c r="I56" s="227">
        <f t="shared" si="0"/>
        <v>72</v>
      </c>
    </row>
    <row r="57" spans="1:9" s="112" customFormat="1" ht="37.5">
      <c r="A57" s="89">
        <v>49</v>
      </c>
      <c r="B57" s="93" t="s">
        <v>277</v>
      </c>
      <c r="C57" s="91" t="s">
        <v>108</v>
      </c>
      <c r="D57" s="91" t="s">
        <v>94</v>
      </c>
      <c r="E57" s="91" t="s">
        <v>278</v>
      </c>
      <c r="F57" s="91" t="s">
        <v>119</v>
      </c>
      <c r="G57" s="190">
        <v>0</v>
      </c>
      <c r="H57" s="194">
        <v>72</v>
      </c>
      <c r="I57" s="228">
        <f t="shared" si="0"/>
        <v>72</v>
      </c>
    </row>
    <row r="58" spans="1:9" ht="37.5">
      <c r="A58" s="89">
        <v>50</v>
      </c>
      <c r="B58" s="93" t="s">
        <v>282</v>
      </c>
      <c r="C58" s="91" t="s">
        <v>108</v>
      </c>
      <c r="D58" s="91" t="s">
        <v>94</v>
      </c>
      <c r="E58" s="91" t="s">
        <v>283</v>
      </c>
      <c r="F58" s="91" t="s">
        <v>119</v>
      </c>
      <c r="G58" s="190">
        <v>0</v>
      </c>
      <c r="H58" s="194">
        <v>72</v>
      </c>
      <c r="I58" s="228">
        <f t="shared" si="0"/>
        <v>72</v>
      </c>
    </row>
    <row r="59" spans="1:9" ht="58.5" customHeight="1">
      <c r="A59" s="89">
        <v>51</v>
      </c>
      <c r="B59" s="93" t="s">
        <v>112</v>
      </c>
      <c r="C59" s="91" t="s">
        <v>108</v>
      </c>
      <c r="D59" s="91" t="s">
        <v>94</v>
      </c>
      <c r="E59" s="91" t="s">
        <v>284</v>
      </c>
      <c r="F59" s="91" t="s">
        <v>285</v>
      </c>
      <c r="G59" s="190">
        <v>0</v>
      </c>
      <c r="H59" s="194">
        <v>72</v>
      </c>
      <c r="I59" s="228">
        <f t="shared" si="0"/>
        <v>72</v>
      </c>
    </row>
    <row r="60" spans="1:9" ht="75">
      <c r="A60" s="89">
        <v>52</v>
      </c>
      <c r="B60" s="93" t="s">
        <v>177</v>
      </c>
      <c r="C60" s="91" t="s">
        <v>111</v>
      </c>
      <c r="D60" s="91" t="s">
        <v>109</v>
      </c>
      <c r="E60" s="91" t="s">
        <v>249</v>
      </c>
      <c r="F60" s="91" t="s">
        <v>119</v>
      </c>
      <c r="G60" s="193">
        <f>G61</f>
        <v>-264.7</v>
      </c>
      <c r="H60" s="195">
        <f>H61</f>
        <v>258.7</v>
      </c>
      <c r="I60" s="227">
        <f t="shared" si="0"/>
        <v>258.7</v>
      </c>
    </row>
    <row r="61" spans="1:9" ht="37.5">
      <c r="A61" s="89">
        <v>53</v>
      </c>
      <c r="B61" s="93" t="s">
        <v>277</v>
      </c>
      <c r="C61" s="91" t="s">
        <v>111</v>
      </c>
      <c r="D61" s="91" t="s">
        <v>109</v>
      </c>
      <c r="E61" s="91" t="s">
        <v>286</v>
      </c>
      <c r="F61" s="91" t="s">
        <v>119</v>
      </c>
      <c r="G61" s="190">
        <f>G62</f>
        <v>-264.7</v>
      </c>
      <c r="H61" s="199">
        <f>H62</f>
        <v>258.7</v>
      </c>
      <c r="I61" s="228">
        <f t="shared" si="0"/>
        <v>258.7</v>
      </c>
    </row>
    <row r="62" spans="1:9" ht="37.5">
      <c r="A62" s="89">
        <v>54</v>
      </c>
      <c r="B62" s="93" t="s">
        <v>287</v>
      </c>
      <c r="C62" s="91" t="s">
        <v>111</v>
      </c>
      <c r="D62" s="91" t="s">
        <v>109</v>
      </c>
      <c r="E62" s="91" t="s">
        <v>288</v>
      </c>
      <c r="F62" s="91" t="s">
        <v>119</v>
      </c>
      <c r="G62" s="190">
        <f>G63+G64+G65+G66+G67+G68</f>
        <v>-264.7</v>
      </c>
      <c r="H62" s="194">
        <f>H63+H65+H67+H68+H64+H66</f>
        <v>258.7</v>
      </c>
      <c r="I62" s="228">
        <f>I63+I64+I65+I66+I67+I68</f>
        <v>258.70000000000005</v>
      </c>
    </row>
    <row r="63" spans="1:9" ht="38.25" customHeight="1">
      <c r="A63" s="89">
        <v>55</v>
      </c>
      <c r="B63" s="225" t="s">
        <v>252</v>
      </c>
      <c r="C63" s="91" t="s">
        <v>111</v>
      </c>
      <c r="D63" s="91" t="s">
        <v>109</v>
      </c>
      <c r="E63" s="91" t="s">
        <v>289</v>
      </c>
      <c r="F63" s="91" t="s">
        <v>97</v>
      </c>
      <c r="G63" s="190">
        <v>-274.5</v>
      </c>
      <c r="H63" s="194">
        <v>95.9</v>
      </c>
      <c r="I63" s="228">
        <v>101.9</v>
      </c>
    </row>
    <row r="64" spans="1:9" ht="38.25" customHeight="1">
      <c r="A64" s="89">
        <v>56</v>
      </c>
      <c r="B64" s="225" t="s">
        <v>252</v>
      </c>
      <c r="C64" s="91" t="s">
        <v>111</v>
      </c>
      <c r="D64" s="91" t="s">
        <v>109</v>
      </c>
      <c r="E64" s="91" t="s">
        <v>321</v>
      </c>
      <c r="F64" s="91" t="s">
        <v>97</v>
      </c>
      <c r="G64" s="190">
        <v>6</v>
      </c>
      <c r="H64" s="194">
        <v>6</v>
      </c>
      <c r="I64" s="228">
        <v>0</v>
      </c>
    </row>
    <row r="65" spans="1:9" ht="37.5">
      <c r="A65" s="89">
        <v>57</v>
      </c>
      <c r="B65" s="225" t="s">
        <v>290</v>
      </c>
      <c r="C65" s="91" t="s">
        <v>111</v>
      </c>
      <c r="D65" s="91" t="s">
        <v>109</v>
      </c>
      <c r="E65" s="91" t="s">
        <v>291</v>
      </c>
      <c r="F65" s="91" t="s">
        <v>256</v>
      </c>
      <c r="G65" s="190">
        <v>28.8</v>
      </c>
      <c r="H65" s="194">
        <v>28.8</v>
      </c>
      <c r="I65" s="228">
        <v>30.8</v>
      </c>
    </row>
    <row r="66" spans="1:9" ht="37.5">
      <c r="A66" s="89">
        <v>58</v>
      </c>
      <c r="B66" s="225" t="s">
        <v>290</v>
      </c>
      <c r="C66" s="91" t="s">
        <v>111</v>
      </c>
      <c r="D66" s="91" t="s">
        <v>109</v>
      </c>
      <c r="E66" s="91" t="s">
        <v>321</v>
      </c>
      <c r="F66" s="91" t="s">
        <v>256</v>
      </c>
      <c r="G66" s="190">
        <v>2</v>
      </c>
      <c r="H66" s="194">
        <v>2</v>
      </c>
      <c r="I66" s="228">
        <v>0</v>
      </c>
    </row>
    <row r="67" spans="1:9" ht="54.75" customHeight="1">
      <c r="A67" s="89">
        <v>59</v>
      </c>
      <c r="B67" s="93" t="s">
        <v>100</v>
      </c>
      <c r="C67" s="91" t="s">
        <v>111</v>
      </c>
      <c r="D67" s="91" t="s">
        <v>109</v>
      </c>
      <c r="E67" s="91" t="s">
        <v>292</v>
      </c>
      <c r="F67" s="91" t="s">
        <v>99</v>
      </c>
      <c r="G67" s="190">
        <v>-37</v>
      </c>
      <c r="H67" s="194">
        <v>116</v>
      </c>
      <c r="I67" s="228">
        <f t="shared" si="0"/>
        <v>116</v>
      </c>
    </row>
    <row r="68" spans="1:9" ht="37.5">
      <c r="A68" s="89">
        <v>60</v>
      </c>
      <c r="B68" s="93" t="s">
        <v>101</v>
      </c>
      <c r="C68" s="91" t="s">
        <v>111</v>
      </c>
      <c r="D68" s="91" t="s">
        <v>109</v>
      </c>
      <c r="E68" s="91" t="s">
        <v>293</v>
      </c>
      <c r="F68" s="91" t="s">
        <v>103</v>
      </c>
      <c r="G68" s="190">
        <v>10</v>
      </c>
      <c r="H68" s="194">
        <v>10</v>
      </c>
      <c r="I68" s="228">
        <f t="shared" si="0"/>
        <v>10</v>
      </c>
    </row>
    <row r="69" spans="1:9" ht="18.75">
      <c r="A69" s="89"/>
      <c r="B69" s="93" t="s">
        <v>373</v>
      </c>
      <c r="C69" s="91" t="s">
        <v>375</v>
      </c>
      <c r="D69" s="91" t="s">
        <v>375</v>
      </c>
      <c r="E69" s="91" t="s">
        <v>376</v>
      </c>
      <c r="F69" s="91" t="s">
        <v>377</v>
      </c>
      <c r="G69" s="190"/>
      <c r="H69" s="194">
        <v>94.77</v>
      </c>
      <c r="I69" s="228">
        <v>173.61</v>
      </c>
    </row>
    <row r="70" spans="1:9" ht="18.75">
      <c r="A70" s="89"/>
      <c r="B70" s="353" t="s">
        <v>40</v>
      </c>
      <c r="C70" s="353"/>
      <c r="D70" s="353"/>
      <c r="E70" s="353"/>
      <c r="F70" s="353"/>
      <c r="G70" s="226">
        <f>G60+G56+G52+G48+G44+G40+G33+G7</f>
        <v>265.14</v>
      </c>
      <c r="H70" s="190">
        <f>H60+H56+H53+H48+H44+H40+H33+H7</f>
        <v>3790.74</v>
      </c>
      <c r="I70" s="261">
        <f>I60+I56+I52+I48+I44+I40+I33+I7</f>
        <v>3472.2599999999998</v>
      </c>
    </row>
  </sheetData>
  <mergeCells count="4">
    <mergeCell ref="A3:H3"/>
    <mergeCell ref="F4:H4"/>
    <mergeCell ref="F1:I1"/>
    <mergeCell ref="B70:F70"/>
  </mergeCells>
  <printOptions gridLines="1"/>
  <pageMargins left="1.3385826771653544" right="0.35433070866141736" top="0.19685039370078741" bottom="0.19685039370078741" header="0.31496062992125984" footer="0.11811023622047245"/>
  <pageSetup paperSize="9" scale="52" fitToWidth="0" fitToHeight="0" orientation="portrait" r:id="rId1"/>
  <rowBreaks count="1" manualBreakCount="1">
    <brk id="35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26" zoomScaleNormal="120" zoomScaleSheetLayoutView="100" workbookViewId="0">
      <selection activeCell="A34" sqref="A34:I35"/>
    </sheetView>
  </sheetViews>
  <sheetFormatPr defaultRowHeight="12.75"/>
  <cols>
    <col min="1" max="1" width="7.140625" style="35" customWidth="1"/>
    <col min="2" max="2" width="52" style="36" customWidth="1"/>
    <col min="3" max="3" width="8.85546875" style="37" customWidth="1"/>
    <col min="4" max="5" width="11.7109375" style="37" customWidth="1"/>
    <col min="6" max="6" width="13.42578125" style="37" customWidth="1"/>
    <col min="7" max="7" width="11.7109375" style="37" customWidth="1"/>
    <col min="8" max="8" width="13" style="37" customWidth="1"/>
    <col min="9" max="9" width="12.28515625" style="37" customWidth="1"/>
    <col min="10" max="256" width="9.140625" style="38"/>
    <col min="257" max="257" width="3.5703125" style="38" customWidth="1"/>
    <col min="258" max="258" width="40.85546875" style="38" customWidth="1"/>
    <col min="259" max="259" width="5.140625" style="38" customWidth="1"/>
    <col min="260" max="261" width="4.28515625" style="38" customWidth="1"/>
    <col min="262" max="262" width="8.5703125" style="38" customWidth="1"/>
    <col min="263" max="263" width="6.7109375" style="38" customWidth="1"/>
    <col min="264" max="264" width="11.28515625" style="38" customWidth="1"/>
    <col min="265" max="265" width="12.28515625" style="38" customWidth="1"/>
    <col min="266" max="512" width="9.140625" style="38"/>
    <col min="513" max="513" width="3.5703125" style="38" customWidth="1"/>
    <col min="514" max="514" width="40.85546875" style="38" customWidth="1"/>
    <col min="515" max="515" width="5.140625" style="38" customWidth="1"/>
    <col min="516" max="517" width="4.28515625" style="38" customWidth="1"/>
    <col min="518" max="518" width="8.5703125" style="38" customWidth="1"/>
    <col min="519" max="519" width="6.7109375" style="38" customWidth="1"/>
    <col min="520" max="520" width="11.28515625" style="38" customWidth="1"/>
    <col min="521" max="521" width="12.28515625" style="38" customWidth="1"/>
    <col min="522" max="768" width="9.140625" style="38"/>
    <col min="769" max="769" width="3.5703125" style="38" customWidth="1"/>
    <col min="770" max="770" width="40.85546875" style="38" customWidth="1"/>
    <col min="771" max="771" width="5.140625" style="38" customWidth="1"/>
    <col min="772" max="773" width="4.28515625" style="38" customWidth="1"/>
    <col min="774" max="774" width="8.5703125" style="38" customWidth="1"/>
    <col min="775" max="775" width="6.7109375" style="38" customWidth="1"/>
    <col min="776" max="776" width="11.28515625" style="38" customWidth="1"/>
    <col min="777" max="777" width="12.28515625" style="38" customWidth="1"/>
    <col min="778" max="1024" width="9.140625" style="38"/>
    <col min="1025" max="1025" width="3.5703125" style="38" customWidth="1"/>
    <col min="1026" max="1026" width="40.85546875" style="38" customWidth="1"/>
    <col min="1027" max="1027" width="5.140625" style="38" customWidth="1"/>
    <col min="1028" max="1029" width="4.28515625" style="38" customWidth="1"/>
    <col min="1030" max="1030" width="8.5703125" style="38" customWidth="1"/>
    <col min="1031" max="1031" width="6.7109375" style="38" customWidth="1"/>
    <col min="1032" max="1032" width="11.28515625" style="38" customWidth="1"/>
    <col min="1033" max="1033" width="12.28515625" style="38" customWidth="1"/>
    <col min="1034" max="1280" width="9.140625" style="38"/>
    <col min="1281" max="1281" width="3.5703125" style="38" customWidth="1"/>
    <col min="1282" max="1282" width="40.85546875" style="38" customWidth="1"/>
    <col min="1283" max="1283" width="5.140625" style="38" customWidth="1"/>
    <col min="1284" max="1285" width="4.28515625" style="38" customWidth="1"/>
    <col min="1286" max="1286" width="8.5703125" style="38" customWidth="1"/>
    <col min="1287" max="1287" width="6.7109375" style="38" customWidth="1"/>
    <col min="1288" max="1288" width="11.28515625" style="38" customWidth="1"/>
    <col min="1289" max="1289" width="12.28515625" style="38" customWidth="1"/>
    <col min="1290" max="1536" width="9.140625" style="38"/>
    <col min="1537" max="1537" width="3.5703125" style="38" customWidth="1"/>
    <col min="1538" max="1538" width="40.85546875" style="38" customWidth="1"/>
    <col min="1539" max="1539" width="5.140625" style="38" customWidth="1"/>
    <col min="1540" max="1541" width="4.28515625" style="38" customWidth="1"/>
    <col min="1542" max="1542" width="8.5703125" style="38" customWidth="1"/>
    <col min="1543" max="1543" width="6.7109375" style="38" customWidth="1"/>
    <col min="1544" max="1544" width="11.28515625" style="38" customWidth="1"/>
    <col min="1545" max="1545" width="12.28515625" style="38" customWidth="1"/>
    <col min="1546" max="1792" width="9.140625" style="38"/>
    <col min="1793" max="1793" width="3.5703125" style="38" customWidth="1"/>
    <col min="1794" max="1794" width="40.85546875" style="38" customWidth="1"/>
    <col min="1795" max="1795" width="5.140625" style="38" customWidth="1"/>
    <col min="1796" max="1797" width="4.28515625" style="38" customWidth="1"/>
    <col min="1798" max="1798" width="8.5703125" style="38" customWidth="1"/>
    <col min="1799" max="1799" width="6.7109375" style="38" customWidth="1"/>
    <col min="1800" max="1800" width="11.28515625" style="38" customWidth="1"/>
    <col min="1801" max="1801" width="12.28515625" style="38" customWidth="1"/>
    <col min="1802" max="2048" width="9.140625" style="38"/>
    <col min="2049" max="2049" width="3.5703125" style="38" customWidth="1"/>
    <col min="2050" max="2050" width="40.85546875" style="38" customWidth="1"/>
    <col min="2051" max="2051" width="5.140625" style="38" customWidth="1"/>
    <col min="2052" max="2053" width="4.28515625" style="38" customWidth="1"/>
    <col min="2054" max="2054" width="8.5703125" style="38" customWidth="1"/>
    <col min="2055" max="2055" width="6.7109375" style="38" customWidth="1"/>
    <col min="2056" max="2056" width="11.28515625" style="38" customWidth="1"/>
    <col min="2057" max="2057" width="12.28515625" style="38" customWidth="1"/>
    <col min="2058" max="2304" width="9.140625" style="38"/>
    <col min="2305" max="2305" width="3.5703125" style="38" customWidth="1"/>
    <col min="2306" max="2306" width="40.85546875" style="38" customWidth="1"/>
    <col min="2307" max="2307" width="5.140625" style="38" customWidth="1"/>
    <col min="2308" max="2309" width="4.28515625" style="38" customWidth="1"/>
    <col min="2310" max="2310" width="8.5703125" style="38" customWidth="1"/>
    <col min="2311" max="2311" width="6.7109375" style="38" customWidth="1"/>
    <col min="2312" max="2312" width="11.28515625" style="38" customWidth="1"/>
    <col min="2313" max="2313" width="12.28515625" style="38" customWidth="1"/>
    <col min="2314" max="2560" width="9.140625" style="38"/>
    <col min="2561" max="2561" width="3.5703125" style="38" customWidth="1"/>
    <col min="2562" max="2562" width="40.85546875" style="38" customWidth="1"/>
    <col min="2563" max="2563" width="5.140625" style="38" customWidth="1"/>
    <col min="2564" max="2565" width="4.28515625" style="38" customWidth="1"/>
    <col min="2566" max="2566" width="8.5703125" style="38" customWidth="1"/>
    <col min="2567" max="2567" width="6.7109375" style="38" customWidth="1"/>
    <col min="2568" max="2568" width="11.28515625" style="38" customWidth="1"/>
    <col min="2569" max="2569" width="12.28515625" style="38" customWidth="1"/>
    <col min="2570" max="2816" width="9.140625" style="38"/>
    <col min="2817" max="2817" width="3.5703125" style="38" customWidth="1"/>
    <col min="2818" max="2818" width="40.85546875" style="38" customWidth="1"/>
    <col min="2819" max="2819" width="5.140625" style="38" customWidth="1"/>
    <col min="2820" max="2821" width="4.28515625" style="38" customWidth="1"/>
    <col min="2822" max="2822" width="8.5703125" style="38" customWidth="1"/>
    <col min="2823" max="2823" width="6.7109375" style="38" customWidth="1"/>
    <col min="2824" max="2824" width="11.28515625" style="38" customWidth="1"/>
    <col min="2825" max="2825" width="12.28515625" style="38" customWidth="1"/>
    <col min="2826" max="3072" width="9.140625" style="38"/>
    <col min="3073" max="3073" width="3.5703125" style="38" customWidth="1"/>
    <col min="3074" max="3074" width="40.85546875" style="38" customWidth="1"/>
    <col min="3075" max="3075" width="5.140625" style="38" customWidth="1"/>
    <col min="3076" max="3077" width="4.28515625" style="38" customWidth="1"/>
    <col min="3078" max="3078" width="8.5703125" style="38" customWidth="1"/>
    <col min="3079" max="3079" width="6.7109375" style="38" customWidth="1"/>
    <col min="3080" max="3080" width="11.28515625" style="38" customWidth="1"/>
    <col min="3081" max="3081" width="12.28515625" style="38" customWidth="1"/>
    <col min="3082" max="3328" width="9.140625" style="38"/>
    <col min="3329" max="3329" width="3.5703125" style="38" customWidth="1"/>
    <col min="3330" max="3330" width="40.85546875" style="38" customWidth="1"/>
    <col min="3331" max="3331" width="5.140625" style="38" customWidth="1"/>
    <col min="3332" max="3333" width="4.28515625" style="38" customWidth="1"/>
    <col min="3334" max="3334" width="8.5703125" style="38" customWidth="1"/>
    <col min="3335" max="3335" width="6.7109375" style="38" customWidth="1"/>
    <col min="3336" max="3336" width="11.28515625" style="38" customWidth="1"/>
    <col min="3337" max="3337" width="12.28515625" style="38" customWidth="1"/>
    <col min="3338" max="3584" width="9.140625" style="38"/>
    <col min="3585" max="3585" width="3.5703125" style="38" customWidth="1"/>
    <col min="3586" max="3586" width="40.85546875" style="38" customWidth="1"/>
    <col min="3587" max="3587" width="5.140625" style="38" customWidth="1"/>
    <col min="3588" max="3589" width="4.28515625" style="38" customWidth="1"/>
    <col min="3590" max="3590" width="8.5703125" style="38" customWidth="1"/>
    <col min="3591" max="3591" width="6.7109375" style="38" customWidth="1"/>
    <col min="3592" max="3592" width="11.28515625" style="38" customWidth="1"/>
    <col min="3593" max="3593" width="12.28515625" style="38" customWidth="1"/>
    <col min="3594" max="3840" width="9.140625" style="38"/>
    <col min="3841" max="3841" width="3.5703125" style="38" customWidth="1"/>
    <col min="3842" max="3842" width="40.85546875" style="38" customWidth="1"/>
    <col min="3843" max="3843" width="5.140625" style="38" customWidth="1"/>
    <col min="3844" max="3845" width="4.28515625" style="38" customWidth="1"/>
    <col min="3846" max="3846" width="8.5703125" style="38" customWidth="1"/>
    <col min="3847" max="3847" width="6.7109375" style="38" customWidth="1"/>
    <col min="3848" max="3848" width="11.28515625" style="38" customWidth="1"/>
    <col min="3849" max="3849" width="12.28515625" style="38" customWidth="1"/>
    <col min="3850" max="4096" width="9.140625" style="38"/>
    <col min="4097" max="4097" width="3.5703125" style="38" customWidth="1"/>
    <col min="4098" max="4098" width="40.85546875" style="38" customWidth="1"/>
    <col min="4099" max="4099" width="5.140625" style="38" customWidth="1"/>
    <col min="4100" max="4101" width="4.28515625" style="38" customWidth="1"/>
    <col min="4102" max="4102" width="8.5703125" style="38" customWidth="1"/>
    <col min="4103" max="4103" width="6.7109375" style="38" customWidth="1"/>
    <col min="4104" max="4104" width="11.28515625" style="38" customWidth="1"/>
    <col min="4105" max="4105" width="12.28515625" style="38" customWidth="1"/>
    <col min="4106" max="4352" width="9.140625" style="38"/>
    <col min="4353" max="4353" width="3.5703125" style="38" customWidth="1"/>
    <col min="4354" max="4354" width="40.85546875" style="38" customWidth="1"/>
    <col min="4355" max="4355" width="5.140625" style="38" customWidth="1"/>
    <col min="4356" max="4357" width="4.28515625" style="38" customWidth="1"/>
    <col min="4358" max="4358" width="8.5703125" style="38" customWidth="1"/>
    <col min="4359" max="4359" width="6.7109375" style="38" customWidth="1"/>
    <col min="4360" max="4360" width="11.28515625" style="38" customWidth="1"/>
    <col min="4361" max="4361" width="12.28515625" style="38" customWidth="1"/>
    <col min="4362" max="4608" width="9.140625" style="38"/>
    <col min="4609" max="4609" width="3.5703125" style="38" customWidth="1"/>
    <col min="4610" max="4610" width="40.85546875" style="38" customWidth="1"/>
    <col min="4611" max="4611" width="5.140625" style="38" customWidth="1"/>
    <col min="4612" max="4613" width="4.28515625" style="38" customWidth="1"/>
    <col min="4614" max="4614" width="8.5703125" style="38" customWidth="1"/>
    <col min="4615" max="4615" width="6.7109375" style="38" customWidth="1"/>
    <col min="4616" max="4616" width="11.28515625" style="38" customWidth="1"/>
    <col min="4617" max="4617" width="12.28515625" style="38" customWidth="1"/>
    <col min="4618" max="4864" width="9.140625" style="38"/>
    <col min="4865" max="4865" width="3.5703125" style="38" customWidth="1"/>
    <col min="4866" max="4866" width="40.85546875" style="38" customWidth="1"/>
    <col min="4867" max="4867" width="5.140625" style="38" customWidth="1"/>
    <col min="4868" max="4869" width="4.28515625" style="38" customWidth="1"/>
    <col min="4870" max="4870" width="8.5703125" style="38" customWidth="1"/>
    <col min="4871" max="4871" width="6.7109375" style="38" customWidth="1"/>
    <col min="4872" max="4872" width="11.28515625" style="38" customWidth="1"/>
    <col min="4873" max="4873" width="12.28515625" style="38" customWidth="1"/>
    <col min="4874" max="5120" width="9.140625" style="38"/>
    <col min="5121" max="5121" width="3.5703125" style="38" customWidth="1"/>
    <col min="5122" max="5122" width="40.85546875" style="38" customWidth="1"/>
    <col min="5123" max="5123" width="5.140625" style="38" customWidth="1"/>
    <col min="5124" max="5125" width="4.28515625" style="38" customWidth="1"/>
    <col min="5126" max="5126" width="8.5703125" style="38" customWidth="1"/>
    <col min="5127" max="5127" width="6.7109375" style="38" customWidth="1"/>
    <col min="5128" max="5128" width="11.28515625" style="38" customWidth="1"/>
    <col min="5129" max="5129" width="12.28515625" style="38" customWidth="1"/>
    <col min="5130" max="5376" width="9.140625" style="38"/>
    <col min="5377" max="5377" width="3.5703125" style="38" customWidth="1"/>
    <col min="5378" max="5378" width="40.85546875" style="38" customWidth="1"/>
    <col min="5379" max="5379" width="5.140625" style="38" customWidth="1"/>
    <col min="5380" max="5381" width="4.28515625" style="38" customWidth="1"/>
    <col min="5382" max="5382" width="8.5703125" style="38" customWidth="1"/>
    <col min="5383" max="5383" width="6.7109375" style="38" customWidth="1"/>
    <col min="5384" max="5384" width="11.28515625" style="38" customWidth="1"/>
    <col min="5385" max="5385" width="12.28515625" style="38" customWidth="1"/>
    <col min="5386" max="5632" width="9.140625" style="38"/>
    <col min="5633" max="5633" width="3.5703125" style="38" customWidth="1"/>
    <col min="5634" max="5634" width="40.85546875" style="38" customWidth="1"/>
    <col min="5635" max="5635" width="5.140625" style="38" customWidth="1"/>
    <col min="5636" max="5637" width="4.28515625" style="38" customWidth="1"/>
    <col min="5638" max="5638" width="8.5703125" style="38" customWidth="1"/>
    <col min="5639" max="5639" width="6.7109375" style="38" customWidth="1"/>
    <col min="5640" max="5640" width="11.28515625" style="38" customWidth="1"/>
    <col min="5641" max="5641" width="12.28515625" style="38" customWidth="1"/>
    <col min="5642" max="5888" width="9.140625" style="38"/>
    <col min="5889" max="5889" width="3.5703125" style="38" customWidth="1"/>
    <col min="5890" max="5890" width="40.85546875" style="38" customWidth="1"/>
    <col min="5891" max="5891" width="5.140625" style="38" customWidth="1"/>
    <col min="5892" max="5893" width="4.28515625" style="38" customWidth="1"/>
    <col min="5894" max="5894" width="8.5703125" style="38" customWidth="1"/>
    <col min="5895" max="5895" width="6.7109375" style="38" customWidth="1"/>
    <col min="5896" max="5896" width="11.28515625" style="38" customWidth="1"/>
    <col min="5897" max="5897" width="12.28515625" style="38" customWidth="1"/>
    <col min="5898" max="6144" width="9.140625" style="38"/>
    <col min="6145" max="6145" width="3.5703125" style="38" customWidth="1"/>
    <col min="6146" max="6146" width="40.85546875" style="38" customWidth="1"/>
    <col min="6147" max="6147" width="5.140625" style="38" customWidth="1"/>
    <col min="6148" max="6149" width="4.28515625" style="38" customWidth="1"/>
    <col min="6150" max="6150" width="8.5703125" style="38" customWidth="1"/>
    <col min="6151" max="6151" width="6.7109375" style="38" customWidth="1"/>
    <col min="6152" max="6152" width="11.28515625" style="38" customWidth="1"/>
    <col min="6153" max="6153" width="12.28515625" style="38" customWidth="1"/>
    <col min="6154" max="6400" width="9.140625" style="38"/>
    <col min="6401" max="6401" width="3.5703125" style="38" customWidth="1"/>
    <col min="6402" max="6402" width="40.85546875" style="38" customWidth="1"/>
    <col min="6403" max="6403" width="5.140625" style="38" customWidth="1"/>
    <col min="6404" max="6405" width="4.28515625" style="38" customWidth="1"/>
    <col min="6406" max="6406" width="8.5703125" style="38" customWidth="1"/>
    <col min="6407" max="6407" width="6.7109375" style="38" customWidth="1"/>
    <col min="6408" max="6408" width="11.28515625" style="38" customWidth="1"/>
    <col min="6409" max="6409" width="12.28515625" style="38" customWidth="1"/>
    <col min="6410" max="6656" width="9.140625" style="38"/>
    <col min="6657" max="6657" width="3.5703125" style="38" customWidth="1"/>
    <col min="6658" max="6658" width="40.85546875" style="38" customWidth="1"/>
    <col min="6659" max="6659" width="5.140625" style="38" customWidth="1"/>
    <col min="6660" max="6661" width="4.28515625" style="38" customWidth="1"/>
    <col min="6662" max="6662" width="8.5703125" style="38" customWidth="1"/>
    <col min="6663" max="6663" width="6.7109375" style="38" customWidth="1"/>
    <col min="6664" max="6664" width="11.28515625" style="38" customWidth="1"/>
    <col min="6665" max="6665" width="12.28515625" style="38" customWidth="1"/>
    <col min="6666" max="6912" width="9.140625" style="38"/>
    <col min="6913" max="6913" width="3.5703125" style="38" customWidth="1"/>
    <col min="6914" max="6914" width="40.85546875" style="38" customWidth="1"/>
    <col min="6915" max="6915" width="5.140625" style="38" customWidth="1"/>
    <col min="6916" max="6917" width="4.28515625" style="38" customWidth="1"/>
    <col min="6918" max="6918" width="8.5703125" style="38" customWidth="1"/>
    <col min="6919" max="6919" width="6.7109375" style="38" customWidth="1"/>
    <col min="6920" max="6920" width="11.28515625" style="38" customWidth="1"/>
    <col min="6921" max="6921" width="12.28515625" style="38" customWidth="1"/>
    <col min="6922" max="7168" width="9.140625" style="38"/>
    <col min="7169" max="7169" width="3.5703125" style="38" customWidth="1"/>
    <col min="7170" max="7170" width="40.85546875" style="38" customWidth="1"/>
    <col min="7171" max="7171" width="5.140625" style="38" customWidth="1"/>
    <col min="7172" max="7173" width="4.28515625" style="38" customWidth="1"/>
    <col min="7174" max="7174" width="8.5703125" style="38" customWidth="1"/>
    <col min="7175" max="7175" width="6.7109375" style="38" customWidth="1"/>
    <col min="7176" max="7176" width="11.28515625" style="38" customWidth="1"/>
    <col min="7177" max="7177" width="12.28515625" style="38" customWidth="1"/>
    <col min="7178" max="7424" width="9.140625" style="38"/>
    <col min="7425" max="7425" width="3.5703125" style="38" customWidth="1"/>
    <col min="7426" max="7426" width="40.85546875" style="38" customWidth="1"/>
    <col min="7427" max="7427" width="5.140625" style="38" customWidth="1"/>
    <col min="7428" max="7429" width="4.28515625" style="38" customWidth="1"/>
    <col min="7430" max="7430" width="8.5703125" style="38" customWidth="1"/>
    <col min="7431" max="7431" width="6.7109375" style="38" customWidth="1"/>
    <col min="7432" max="7432" width="11.28515625" style="38" customWidth="1"/>
    <col min="7433" max="7433" width="12.28515625" style="38" customWidth="1"/>
    <col min="7434" max="7680" width="9.140625" style="38"/>
    <col min="7681" max="7681" width="3.5703125" style="38" customWidth="1"/>
    <col min="7682" max="7682" width="40.85546875" style="38" customWidth="1"/>
    <col min="7683" max="7683" width="5.140625" style="38" customWidth="1"/>
    <col min="7684" max="7685" width="4.28515625" style="38" customWidth="1"/>
    <col min="7686" max="7686" width="8.5703125" style="38" customWidth="1"/>
    <col min="7687" max="7687" width="6.7109375" style="38" customWidth="1"/>
    <col min="7688" max="7688" width="11.28515625" style="38" customWidth="1"/>
    <col min="7689" max="7689" width="12.28515625" style="38" customWidth="1"/>
    <col min="7690" max="7936" width="9.140625" style="38"/>
    <col min="7937" max="7937" width="3.5703125" style="38" customWidth="1"/>
    <col min="7938" max="7938" width="40.85546875" style="38" customWidth="1"/>
    <col min="7939" max="7939" width="5.140625" style="38" customWidth="1"/>
    <col min="7940" max="7941" width="4.28515625" style="38" customWidth="1"/>
    <col min="7942" max="7942" width="8.5703125" style="38" customWidth="1"/>
    <col min="7943" max="7943" width="6.7109375" style="38" customWidth="1"/>
    <col min="7944" max="7944" width="11.28515625" style="38" customWidth="1"/>
    <col min="7945" max="7945" width="12.28515625" style="38" customWidth="1"/>
    <col min="7946" max="8192" width="9.140625" style="38"/>
    <col min="8193" max="8193" width="3.5703125" style="38" customWidth="1"/>
    <col min="8194" max="8194" width="40.85546875" style="38" customWidth="1"/>
    <col min="8195" max="8195" width="5.140625" style="38" customWidth="1"/>
    <col min="8196" max="8197" width="4.28515625" style="38" customWidth="1"/>
    <col min="8198" max="8198" width="8.5703125" style="38" customWidth="1"/>
    <col min="8199" max="8199" width="6.7109375" style="38" customWidth="1"/>
    <col min="8200" max="8200" width="11.28515625" style="38" customWidth="1"/>
    <col min="8201" max="8201" width="12.28515625" style="38" customWidth="1"/>
    <col min="8202" max="8448" width="9.140625" style="38"/>
    <col min="8449" max="8449" width="3.5703125" style="38" customWidth="1"/>
    <col min="8450" max="8450" width="40.85546875" style="38" customWidth="1"/>
    <col min="8451" max="8451" width="5.140625" style="38" customWidth="1"/>
    <col min="8452" max="8453" width="4.28515625" style="38" customWidth="1"/>
    <col min="8454" max="8454" width="8.5703125" style="38" customWidth="1"/>
    <col min="8455" max="8455" width="6.7109375" style="38" customWidth="1"/>
    <col min="8456" max="8456" width="11.28515625" style="38" customWidth="1"/>
    <col min="8457" max="8457" width="12.28515625" style="38" customWidth="1"/>
    <col min="8458" max="8704" width="9.140625" style="38"/>
    <col min="8705" max="8705" width="3.5703125" style="38" customWidth="1"/>
    <col min="8706" max="8706" width="40.85546875" style="38" customWidth="1"/>
    <col min="8707" max="8707" width="5.140625" style="38" customWidth="1"/>
    <col min="8708" max="8709" width="4.28515625" style="38" customWidth="1"/>
    <col min="8710" max="8710" width="8.5703125" style="38" customWidth="1"/>
    <col min="8711" max="8711" width="6.7109375" style="38" customWidth="1"/>
    <col min="8712" max="8712" width="11.28515625" style="38" customWidth="1"/>
    <col min="8713" max="8713" width="12.28515625" style="38" customWidth="1"/>
    <col min="8714" max="8960" width="9.140625" style="38"/>
    <col min="8961" max="8961" width="3.5703125" style="38" customWidth="1"/>
    <col min="8962" max="8962" width="40.85546875" style="38" customWidth="1"/>
    <col min="8963" max="8963" width="5.140625" style="38" customWidth="1"/>
    <col min="8964" max="8965" width="4.28515625" style="38" customWidth="1"/>
    <col min="8966" max="8966" width="8.5703125" style="38" customWidth="1"/>
    <col min="8967" max="8967" width="6.7109375" style="38" customWidth="1"/>
    <col min="8968" max="8968" width="11.28515625" style="38" customWidth="1"/>
    <col min="8969" max="8969" width="12.28515625" style="38" customWidth="1"/>
    <col min="8970" max="9216" width="9.140625" style="38"/>
    <col min="9217" max="9217" width="3.5703125" style="38" customWidth="1"/>
    <col min="9218" max="9218" width="40.85546875" style="38" customWidth="1"/>
    <col min="9219" max="9219" width="5.140625" style="38" customWidth="1"/>
    <col min="9220" max="9221" width="4.28515625" style="38" customWidth="1"/>
    <col min="9222" max="9222" width="8.5703125" style="38" customWidth="1"/>
    <col min="9223" max="9223" width="6.7109375" style="38" customWidth="1"/>
    <col min="9224" max="9224" width="11.28515625" style="38" customWidth="1"/>
    <col min="9225" max="9225" width="12.28515625" style="38" customWidth="1"/>
    <col min="9226" max="9472" width="9.140625" style="38"/>
    <col min="9473" max="9473" width="3.5703125" style="38" customWidth="1"/>
    <col min="9474" max="9474" width="40.85546875" style="38" customWidth="1"/>
    <col min="9475" max="9475" width="5.140625" style="38" customWidth="1"/>
    <col min="9476" max="9477" width="4.28515625" style="38" customWidth="1"/>
    <col min="9478" max="9478" width="8.5703125" style="38" customWidth="1"/>
    <col min="9479" max="9479" width="6.7109375" style="38" customWidth="1"/>
    <col min="9480" max="9480" width="11.28515625" style="38" customWidth="1"/>
    <col min="9481" max="9481" width="12.28515625" style="38" customWidth="1"/>
    <col min="9482" max="9728" width="9.140625" style="38"/>
    <col min="9729" max="9729" width="3.5703125" style="38" customWidth="1"/>
    <col min="9730" max="9730" width="40.85546875" style="38" customWidth="1"/>
    <col min="9731" max="9731" width="5.140625" style="38" customWidth="1"/>
    <col min="9732" max="9733" width="4.28515625" style="38" customWidth="1"/>
    <col min="9734" max="9734" width="8.5703125" style="38" customWidth="1"/>
    <col min="9735" max="9735" width="6.7109375" style="38" customWidth="1"/>
    <col min="9736" max="9736" width="11.28515625" style="38" customWidth="1"/>
    <col min="9737" max="9737" width="12.28515625" style="38" customWidth="1"/>
    <col min="9738" max="9984" width="9.140625" style="38"/>
    <col min="9985" max="9985" width="3.5703125" style="38" customWidth="1"/>
    <col min="9986" max="9986" width="40.85546875" style="38" customWidth="1"/>
    <col min="9987" max="9987" width="5.140625" style="38" customWidth="1"/>
    <col min="9988" max="9989" width="4.28515625" style="38" customWidth="1"/>
    <col min="9990" max="9990" width="8.5703125" style="38" customWidth="1"/>
    <col min="9991" max="9991" width="6.7109375" style="38" customWidth="1"/>
    <col min="9992" max="9992" width="11.28515625" style="38" customWidth="1"/>
    <col min="9993" max="9993" width="12.28515625" style="38" customWidth="1"/>
    <col min="9994" max="10240" width="9.140625" style="38"/>
    <col min="10241" max="10241" width="3.5703125" style="38" customWidth="1"/>
    <col min="10242" max="10242" width="40.85546875" style="38" customWidth="1"/>
    <col min="10243" max="10243" width="5.140625" style="38" customWidth="1"/>
    <col min="10244" max="10245" width="4.28515625" style="38" customWidth="1"/>
    <col min="10246" max="10246" width="8.5703125" style="38" customWidth="1"/>
    <col min="10247" max="10247" width="6.7109375" style="38" customWidth="1"/>
    <col min="10248" max="10248" width="11.28515625" style="38" customWidth="1"/>
    <col min="10249" max="10249" width="12.28515625" style="38" customWidth="1"/>
    <col min="10250" max="10496" width="9.140625" style="38"/>
    <col min="10497" max="10497" width="3.5703125" style="38" customWidth="1"/>
    <col min="10498" max="10498" width="40.85546875" style="38" customWidth="1"/>
    <col min="10499" max="10499" width="5.140625" style="38" customWidth="1"/>
    <col min="10500" max="10501" width="4.28515625" style="38" customWidth="1"/>
    <col min="10502" max="10502" width="8.5703125" style="38" customWidth="1"/>
    <col min="10503" max="10503" width="6.7109375" style="38" customWidth="1"/>
    <col min="10504" max="10504" width="11.28515625" style="38" customWidth="1"/>
    <col min="10505" max="10505" width="12.28515625" style="38" customWidth="1"/>
    <col min="10506" max="10752" width="9.140625" style="38"/>
    <col min="10753" max="10753" width="3.5703125" style="38" customWidth="1"/>
    <col min="10754" max="10754" width="40.85546875" style="38" customWidth="1"/>
    <col min="10755" max="10755" width="5.140625" style="38" customWidth="1"/>
    <col min="10756" max="10757" width="4.28515625" style="38" customWidth="1"/>
    <col min="10758" max="10758" width="8.5703125" style="38" customWidth="1"/>
    <col min="10759" max="10759" width="6.7109375" style="38" customWidth="1"/>
    <col min="10760" max="10760" width="11.28515625" style="38" customWidth="1"/>
    <col min="10761" max="10761" width="12.28515625" style="38" customWidth="1"/>
    <col min="10762" max="11008" width="9.140625" style="38"/>
    <col min="11009" max="11009" width="3.5703125" style="38" customWidth="1"/>
    <col min="11010" max="11010" width="40.85546875" style="38" customWidth="1"/>
    <col min="11011" max="11011" width="5.140625" style="38" customWidth="1"/>
    <col min="11012" max="11013" width="4.28515625" style="38" customWidth="1"/>
    <col min="11014" max="11014" width="8.5703125" style="38" customWidth="1"/>
    <col min="11015" max="11015" width="6.7109375" style="38" customWidth="1"/>
    <col min="11016" max="11016" width="11.28515625" style="38" customWidth="1"/>
    <col min="11017" max="11017" width="12.28515625" style="38" customWidth="1"/>
    <col min="11018" max="11264" width="9.140625" style="38"/>
    <col min="11265" max="11265" width="3.5703125" style="38" customWidth="1"/>
    <col min="11266" max="11266" width="40.85546875" style="38" customWidth="1"/>
    <col min="11267" max="11267" width="5.140625" style="38" customWidth="1"/>
    <col min="11268" max="11269" width="4.28515625" style="38" customWidth="1"/>
    <col min="11270" max="11270" width="8.5703125" style="38" customWidth="1"/>
    <col min="11271" max="11271" width="6.7109375" style="38" customWidth="1"/>
    <col min="11272" max="11272" width="11.28515625" style="38" customWidth="1"/>
    <col min="11273" max="11273" width="12.28515625" style="38" customWidth="1"/>
    <col min="11274" max="11520" width="9.140625" style="38"/>
    <col min="11521" max="11521" width="3.5703125" style="38" customWidth="1"/>
    <col min="11522" max="11522" width="40.85546875" style="38" customWidth="1"/>
    <col min="11523" max="11523" width="5.140625" style="38" customWidth="1"/>
    <col min="11524" max="11525" width="4.28515625" style="38" customWidth="1"/>
    <col min="11526" max="11526" width="8.5703125" style="38" customWidth="1"/>
    <col min="11527" max="11527" width="6.7109375" style="38" customWidth="1"/>
    <col min="11528" max="11528" width="11.28515625" style="38" customWidth="1"/>
    <col min="11529" max="11529" width="12.28515625" style="38" customWidth="1"/>
    <col min="11530" max="11776" width="9.140625" style="38"/>
    <col min="11777" max="11777" width="3.5703125" style="38" customWidth="1"/>
    <col min="11778" max="11778" width="40.85546875" style="38" customWidth="1"/>
    <col min="11779" max="11779" width="5.140625" style="38" customWidth="1"/>
    <col min="11780" max="11781" width="4.28515625" style="38" customWidth="1"/>
    <col min="11782" max="11782" width="8.5703125" style="38" customWidth="1"/>
    <col min="11783" max="11783" width="6.7109375" style="38" customWidth="1"/>
    <col min="11784" max="11784" width="11.28515625" style="38" customWidth="1"/>
    <col min="11785" max="11785" width="12.28515625" style="38" customWidth="1"/>
    <col min="11786" max="12032" width="9.140625" style="38"/>
    <col min="12033" max="12033" width="3.5703125" style="38" customWidth="1"/>
    <col min="12034" max="12034" width="40.85546875" style="38" customWidth="1"/>
    <col min="12035" max="12035" width="5.140625" style="38" customWidth="1"/>
    <col min="12036" max="12037" width="4.28515625" style="38" customWidth="1"/>
    <col min="12038" max="12038" width="8.5703125" style="38" customWidth="1"/>
    <col min="12039" max="12039" width="6.7109375" style="38" customWidth="1"/>
    <col min="12040" max="12040" width="11.28515625" style="38" customWidth="1"/>
    <col min="12041" max="12041" width="12.28515625" style="38" customWidth="1"/>
    <col min="12042" max="12288" width="9.140625" style="38"/>
    <col min="12289" max="12289" width="3.5703125" style="38" customWidth="1"/>
    <col min="12290" max="12290" width="40.85546875" style="38" customWidth="1"/>
    <col min="12291" max="12291" width="5.140625" style="38" customWidth="1"/>
    <col min="12292" max="12293" width="4.28515625" style="38" customWidth="1"/>
    <col min="12294" max="12294" width="8.5703125" style="38" customWidth="1"/>
    <col min="12295" max="12295" width="6.7109375" style="38" customWidth="1"/>
    <col min="12296" max="12296" width="11.28515625" style="38" customWidth="1"/>
    <col min="12297" max="12297" width="12.28515625" style="38" customWidth="1"/>
    <col min="12298" max="12544" width="9.140625" style="38"/>
    <col min="12545" max="12545" width="3.5703125" style="38" customWidth="1"/>
    <col min="12546" max="12546" width="40.85546875" style="38" customWidth="1"/>
    <col min="12547" max="12547" width="5.140625" style="38" customWidth="1"/>
    <col min="12548" max="12549" width="4.28515625" style="38" customWidth="1"/>
    <col min="12550" max="12550" width="8.5703125" style="38" customWidth="1"/>
    <col min="12551" max="12551" width="6.7109375" style="38" customWidth="1"/>
    <col min="12552" max="12552" width="11.28515625" style="38" customWidth="1"/>
    <col min="12553" max="12553" width="12.28515625" style="38" customWidth="1"/>
    <col min="12554" max="12800" width="9.140625" style="38"/>
    <col min="12801" max="12801" width="3.5703125" style="38" customWidth="1"/>
    <col min="12802" max="12802" width="40.85546875" style="38" customWidth="1"/>
    <col min="12803" max="12803" width="5.140625" style="38" customWidth="1"/>
    <col min="12804" max="12805" width="4.28515625" style="38" customWidth="1"/>
    <col min="12806" max="12806" width="8.5703125" style="38" customWidth="1"/>
    <col min="12807" max="12807" width="6.7109375" style="38" customWidth="1"/>
    <col min="12808" max="12808" width="11.28515625" style="38" customWidth="1"/>
    <col min="12809" max="12809" width="12.28515625" style="38" customWidth="1"/>
    <col min="12810" max="13056" width="9.140625" style="38"/>
    <col min="13057" max="13057" width="3.5703125" style="38" customWidth="1"/>
    <col min="13058" max="13058" width="40.85546875" style="38" customWidth="1"/>
    <col min="13059" max="13059" width="5.140625" style="38" customWidth="1"/>
    <col min="13060" max="13061" width="4.28515625" style="38" customWidth="1"/>
    <col min="13062" max="13062" width="8.5703125" style="38" customWidth="1"/>
    <col min="13063" max="13063" width="6.7109375" style="38" customWidth="1"/>
    <col min="13064" max="13064" width="11.28515625" style="38" customWidth="1"/>
    <col min="13065" max="13065" width="12.28515625" style="38" customWidth="1"/>
    <col min="13066" max="13312" width="9.140625" style="38"/>
    <col min="13313" max="13313" width="3.5703125" style="38" customWidth="1"/>
    <col min="13314" max="13314" width="40.85546875" style="38" customWidth="1"/>
    <col min="13315" max="13315" width="5.140625" style="38" customWidth="1"/>
    <col min="13316" max="13317" width="4.28515625" style="38" customWidth="1"/>
    <col min="13318" max="13318" width="8.5703125" style="38" customWidth="1"/>
    <col min="13319" max="13319" width="6.7109375" style="38" customWidth="1"/>
    <col min="13320" max="13320" width="11.28515625" style="38" customWidth="1"/>
    <col min="13321" max="13321" width="12.28515625" style="38" customWidth="1"/>
    <col min="13322" max="13568" width="9.140625" style="38"/>
    <col min="13569" max="13569" width="3.5703125" style="38" customWidth="1"/>
    <col min="13570" max="13570" width="40.85546875" style="38" customWidth="1"/>
    <col min="13571" max="13571" width="5.140625" style="38" customWidth="1"/>
    <col min="13572" max="13573" width="4.28515625" style="38" customWidth="1"/>
    <col min="13574" max="13574" width="8.5703125" style="38" customWidth="1"/>
    <col min="13575" max="13575" width="6.7109375" style="38" customWidth="1"/>
    <col min="13576" max="13576" width="11.28515625" style="38" customWidth="1"/>
    <col min="13577" max="13577" width="12.28515625" style="38" customWidth="1"/>
    <col min="13578" max="13824" width="9.140625" style="38"/>
    <col min="13825" max="13825" width="3.5703125" style="38" customWidth="1"/>
    <col min="13826" max="13826" width="40.85546875" style="38" customWidth="1"/>
    <col min="13827" max="13827" width="5.140625" style="38" customWidth="1"/>
    <col min="13828" max="13829" width="4.28515625" style="38" customWidth="1"/>
    <col min="13830" max="13830" width="8.5703125" style="38" customWidth="1"/>
    <col min="13831" max="13831" width="6.7109375" style="38" customWidth="1"/>
    <col min="13832" max="13832" width="11.28515625" style="38" customWidth="1"/>
    <col min="13833" max="13833" width="12.28515625" style="38" customWidth="1"/>
    <col min="13834" max="14080" width="9.140625" style="38"/>
    <col min="14081" max="14081" width="3.5703125" style="38" customWidth="1"/>
    <col min="14082" max="14082" width="40.85546875" style="38" customWidth="1"/>
    <col min="14083" max="14083" width="5.140625" style="38" customWidth="1"/>
    <col min="14084" max="14085" width="4.28515625" style="38" customWidth="1"/>
    <col min="14086" max="14086" width="8.5703125" style="38" customWidth="1"/>
    <col min="14087" max="14087" width="6.7109375" style="38" customWidth="1"/>
    <col min="14088" max="14088" width="11.28515625" style="38" customWidth="1"/>
    <col min="14089" max="14089" width="12.28515625" style="38" customWidth="1"/>
    <col min="14090" max="14336" width="9.140625" style="38"/>
    <col min="14337" max="14337" width="3.5703125" style="38" customWidth="1"/>
    <col min="14338" max="14338" width="40.85546875" style="38" customWidth="1"/>
    <col min="14339" max="14339" width="5.140625" style="38" customWidth="1"/>
    <col min="14340" max="14341" width="4.28515625" style="38" customWidth="1"/>
    <col min="14342" max="14342" width="8.5703125" style="38" customWidth="1"/>
    <col min="14343" max="14343" width="6.7109375" style="38" customWidth="1"/>
    <col min="14344" max="14344" width="11.28515625" style="38" customWidth="1"/>
    <col min="14345" max="14345" width="12.28515625" style="38" customWidth="1"/>
    <col min="14346" max="14592" width="9.140625" style="38"/>
    <col min="14593" max="14593" width="3.5703125" style="38" customWidth="1"/>
    <col min="14594" max="14594" width="40.85546875" style="38" customWidth="1"/>
    <col min="14595" max="14595" width="5.140625" style="38" customWidth="1"/>
    <col min="14596" max="14597" width="4.28515625" style="38" customWidth="1"/>
    <col min="14598" max="14598" width="8.5703125" style="38" customWidth="1"/>
    <col min="14599" max="14599" width="6.7109375" style="38" customWidth="1"/>
    <col min="14600" max="14600" width="11.28515625" style="38" customWidth="1"/>
    <col min="14601" max="14601" width="12.28515625" style="38" customWidth="1"/>
    <col min="14602" max="14848" width="9.140625" style="38"/>
    <col min="14849" max="14849" width="3.5703125" style="38" customWidth="1"/>
    <col min="14850" max="14850" width="40.85546875" style="38" customWidth="1"/>
    <col min="14851" max="14851" width="5.140625" style="38" customWidth="1"/>
    <col min="14852" max="14853" width="4.28515625" style="38" customWidth="1"/>
    <col min="14854" max="14854" width="8.5703125" style="38" customWidth="1"/>
    <col min="14855" max="14855" width="6.7109375" style="38" customWidth="1"/>
    <col min="14856" max="14856" width="11.28515625" style="38" customWidth="1"/>
    <col min="14857" max="14857" width="12.28515625" style="38" customWidth="1"/>
    <col min="14858" max="15104" width="9.140625" style="38"/>
    <col min="15105" max="15105" width="3.5703125" style="38" customWidth="1"/>
    <col min="15106" max="15106" width="40.85546875" style="38" customWidth="1"/>
    <col min="15107" max="15107" width="5.140625" style="38" customWidth="1"/>
    <col min="15108" max="15109" width="4.28515625" style="38" customWidth="1"/>
    <col min="15110" max="15110" width="8.5703125" style="38" customWidth="1"/>
    <col min="15111" max="15111" width="6.7109375" style="38" customWidth="1"/>
    <col min="15112" max="15112" width="11.28515625" style="38" customWidth="1"/>
    <col min="15113" max="15113" width="12.28515625" style="38" customWidth="1"/>
    <col min="15114" max="15360" width="9.140625" style="38"/>
    <col min="15361" max="15361" width="3.5703125" style="38" customWidth="1"/>
    <col min="15362" max="15362" width="40.85546875" style="38" customWidth="1"/>
    <col min="15363" max="15363" width="5.140625" style="38" customWidth="1"/>
    <col min="15364" max="15365" width="4.28515625" style="38" customWidth="1"/>
    <col min="15366" max="15366" width="8.5703125" style="38" customWidth="1"/>
    <col min="15367" max="15367" width="6.7109375" style="38" customWidth="1"/>
    <col min="15368" max="15368" width="11.28515625" style="38" customWidth="1"/>
    <col min="15369" max="15369" width="12.28515625" style="38" customWidth="1"/>
    <col min="15370" max="15616" width="9.140625" style="38"/>
    <col min="15617" max="15617" width="3.5703125" style="38" customWidth="1"/>
    <col min="15618" max="15618" width="40.85546875" style="38" customWidth="1"/>
    <col min="15619" max="15619" width="5.140625" style="38" customWidth="1"/>
    <col min="15620" max="15621" width="4.28515625" style="38" customWidth="1"/>
    <col min="15622" max="15622" width="8.5703125" style="38" customWidth="1"/>
    <col min="15623" max="15623" width="6.7109375" style="38" customWidth="1"/>
    <col min="15624" max="15624" width="11.28515625" style="38" customWidth="1"/>
    <col min="15625" max="15625" width="12.28515625" style="38" customWidth="1"/>
    <col min="15626" max="15872" width="9.140625" style="38"/>
    <col min="15873" max="15873" width="3.5703125" style="38" customWidth="1"/>
    <col min="15874" max="15874" width="40.85546875" style="38" customWidth="1"/>
    <col min="15875" max="15875" width="5.140625" style="38" customWidth="1"/>
    <col min="15876" max="15877" width="4.28515625" style="38" customWidth="1"/>
    <col min="15878" max="15878" width="8.5703125" style="38" customWidth="1"/>
    <col min="15879" max="15879" width="6.7109375" style="38" customWidth="1"/>
    <col min="15880" max="15880" width="11.28515625" style="38" customWidth="1"/>
    <col min="15881" max="15881" width="12.28515625" style="38" customWidth="1"/>
    <col min="15882" max="16128" width="9.140625" style="38"/>
    <col min="16129" max="16129" width="3.5703125" style="38" customWidth="1"/>
    <col min="16130" max="16130" width="40.85546875" style="38" customWidth="1"/>
    <col min="16131" max="16131" width="5.140625" style="38" customWidth="1"/>
    <col min="16132" max="16133" width="4.28515625" style="38" customWidth="1"/>
    <col min="16134" max="16134" width="8.5703125" style="38" customWidth="1"/>
    <col min="16135" max="16135" width="6.7109375" style="38" customWidth="1"/>
    <col min="16136" max="16136" width="11.28515625" style="38" customWidth="1"/>
    <col min="16137" max="16137" width="12.28515625" style="38" customWidth="1"/>
    <col min="16138" max="16384" width="9.140625" style="38"/>
  </cols>
  <sheetData>
    <row r="1" spans="1:9" ht="75" customHeight="1">
      <c r="A1" s="114"/>
      <c r="B1" s="115"/>
      <c r="C1" s="355" t="s">
        <v>314</v>
      </c>
      <c r="D1" s="355"/>
      <c r="E1" s="355"/>
      <c r="F1" s="355"/>
      <c r="G1" s="355"/>
      <c r="H1" s="355"/>
      <c r="I1" s="355"/>
    </row>
    <row r="2" spans="1:9" ht="13.5" customHeight="1">
      <c r="A2" s="114"/>
      <c r="B2" s="115"/>
      <c r="C2" s="355"/>
      <c r="D2" s="355"/>
      <c r="E2" s="355"/>
      <c r="F2" s="355"/>
      <c r="G2" s="355"/>
      <c r="H2" s="355"/>
      <c r="I2" s="355"/>
    </row>
    <row r="3" spans="1:9" s="23" customFormat="1" ht="15.75" hidden="1">
      <c r="A3" s="114"/>
      <c r="B3" s="115"/>
      <c r="C3" s="355"/>
      <c r="D3" s="355"/>
      <c r="E3" s="355"/>
      <c r="F3" s="355"/>
      <c r="G3" s="355"/>
      <c r="H3" s="355"/>
      <c r="I3" s="355"/>
    </row>
    <row r="4" spans="1:9" s="39" customFormat="1" hidden="1">
      <c r="A4" s="116"/>
      <c r="B4" s="117"/>
      <c r="C4" s="355"/>
      <c r="D4" s="355"/>
      <c r="E4" s="355"/>
      <c r="F4" s="355"/>
      <c r="G4" s="355"/>
      <c r="H4" s="355"/>
      <c r="I4" s="355"/>
    </row>
    <row r="5" spans="1:9" s="41" customFormat="1" ht="30" customHeight="1">
      <c r="A5" s="116"/>
      <c r="B5" s="117"/>
      <c r="C5" s="118"/>
      <c r="D5" s="118"/>
      <c r="E5" s="118"/>
      <c r="F5" s="118"/>
      <c r="G5" s="118"/>
      <c r="H5" s="169"/>
      <c r="I5" s="118"/>
    </row>
    <row r="6" spans="1:9" s="39" customFormat="1" ht="38.25" customHeight="1">
      <c r="A6" s="356" t="s">
        <v>315</v>
      </c>
      <c r="B6" s="357"/>
      <c r="C6" s="357"/>
      <c r="D6" s="357"/>
      <c r="E6" s="357"/>
      <c r="F6" s="357"/>
      <c r="G6" s="357"/>
      <c r="H6" s="357"/>
      <c r="I6" s="357"/>
    </row>
    <row r="7" spans="1:9" s="39" customFormat="1" ht="13.5" thickBot="1">
      <c r="A7" s="116"/>
      <c r="B7" s="117"/>
      <c r="C7" s="117"/>
      <c r="D7" s="117"/>
      <c r="E7" s="117"/>
      <c r="F7" s="119"/>
      <c r="G7" s="358" t="s">
        <v>52</v>
      </c>
      <c r="H7" s="358"/>
      <c r="I7" s="358"/>
    </row>
    <row r="8" spans="1:9" s="39" customFormat="1" ht="17.25" customHeight="1">
      <c r="A8" s="120" t="s">
        <v>53</v>
      </c>
      <c r="B8" s="121" t="s">
        <v>51</v>
      </c>
      <c r="C8" s="122" t="s">
        <v>114</v>
      </c>
      <c r="D8" s="122" t="s">
        <v>115</v>
      </c>
      <c r="E8" s="122" t="s">
        <v>116</v>
      </c>
      <c r="F8" s="122" t="s">
        <v>117</v>
      </c>
      <c r="G8" s="122" t="s">
        <v>118</v>
      </c>
      <c r="H8" s="181" t="s">
        <v>185</v>
      </c>
      <c r="I8" s="123" t="s">
        <v>12</v>
      </c>
    </row>
    <row r="9" spans="1:9" s="40" customFormat="1" ht="17.25" customHeight="1">
      <c r="A9" s="230">
        <v>1</v>
      </c>
      <c r="B9" s="125">
        <v>2</v>
      </c>
      <c r="C9" s="126" t="s">
        <v>55</v>
      </c>
      <c r="D9" s="126" t="s">
        <v>56</v>
      </c>
      <c r="E9" s="126" t="s">
        <v>57</v>
      </c>
      <c r="F9" s="126" t="s">
        <v>58</v>
      </c>
      <c r="G9" s="126" t="s">
        <v>59</v>
      </c>
      <c r="H9" s="182" t="s">
        <v>211</v>
      </c>
      <c r="I9" s="127">
        <v>9</v>
      </c>
    </row>
    <row r="10" spans="1:9" s="41" customFormat="1" ht="20.25" customHeight="1">
      <c r="A10" s="262">
        <v>1</v>
      </c>
      <c r="B10" s="233" t="s">
        <v>104</v>
      </c>
      <c r="C10" s="88" t="s">
        <v>113</v>
      </c>
      <c r="D10" s="223" t="s">
        <v>94</v>
      </c>
      <c r="E10" s="223" t="s">
        <v>248</v>
      </c>
      <c r="F10" s="223" t="s">
        <v>249</v>
      </c>
      <c r="G10" s="223" t="s">
        <v>119</v>
      </c>
      <c r="H10" s="234">
        <f>H11+H19+H30+H32+H34</f>
        <v>347.8</v>
      </c>
      <c r="I10" s="235">
        <f>I12+I20+I30+I34</f>
        <v>2090.8999999999996</v>
      </c>
    </row>
    <row r="11" spans="1:9" ht="16.5" customHeight="1">
      <c r="A11" s="263">
        <v>2</v>
      </c>
      <c r="B11" s="233" t="s">
        <v>250</v>
      </c>
      <c r="C11" s="88" t="s">
        <v>113</v>
      </c>
      <c r="D11" s="223" t="s">
        <v>94</v>
      </c>
      <c r="E11" s="223" t="s">
        <v>95</v>
      </c>
      <c r="F11" s="223" t="s">
        <v>249</v>
      </c>
      <c r="G11" s="223" t="s">
        <v>119</v>
      </c>
      <c r="H11" s="234">
        <f>H12</f>
        <v>27.400000000000006</v>
      </c>
      <c r="I11" s="235">
        <f>I12</f>
        <v>467.9</v>
      </c>
    </row>
    <row r="12" spans="1:9" s="39" customFormat="1" ht="48.75" customHeight="1">
      <c r="A12" s="262">
        <v>3</v>
      </c>
      <c r="B12" s="233" t="s">
        <v>49</v>
      </c>
      <c r="C12" s="88" t="s">
        <v>113</v>
      </c>
      <c r="D12" s="223" t="s">
        <v>94</v>
      </c>
      <c r="E12" s="223" t="s">
        <v>95</v>
      </c>
      <c r="F12" s="223" t="s">
        <v>251</v>
      </c>
      <c r="G12" s="223" t="s">
        <v>119</v>
      </c>
      <c r="H12" s="234">
        <f>H13</f>
        <v>27.400000000000006</v>
      </c>
      <c r="I12" s="236">
        <f>I13</f>
        <v>467.9</v>
      </c>
    </row>
    <row r="13" spans="1:9" s="40" customFormat="1" ht="30.75" customHeight="1">
      <c r="A13" s="262">
        <v>4</v>
      </c>
      <c r="B13" s="233" t="s">
        <v>96</v>
      </c>
      <c r="C13" s="88" t="s">
        <v>113</v>
      </c>
      <c r="D13" s="223" t="s">
        <v>94</v>
      </c>
      <c r="E13" s="223" t="s">
        <v>95</v>
      </c>
      <c r="F13" s="223" t="s">
        <v>251</v>
      </c>
      <c r="G13" s="223" t="s">
        <v>119</v>
      </c>
      <c r="H13" s="234">
        <f>H14+H16+H18+H15+H17</f>
        <v>27.400000000000006</v>
      </c>
      <c r="I13" s="236">
        <f>I14+I16+I18+I15+I17</f>
        <v>467.9</v>
      </c>
    </row>
    <row r="14" spans="1:9" s="41" customFormat="1" ht="32.25" customHeight="1">
      <c r="A14" s="263">
        <v>5</v>
      </c>
      <c r="B14" s="237" t="s">
        <v>252</v>
      </c>
      <c r="C14" s="88" t="s">
        <v>113</v>
      </c>
      <c r="D14" s="223" t="s">
        <v>94</v>
      </c>
      <c r="E14" s="223" t="s">
        <v>95</v>
      </c>
      <c r="F14" s="223" t="s">
        <v>253</v>
      </c>
      <c r="G14" s="223" t="s">
        <v>97</v>
      </c>
      <c r="H14" s="234">
        <v>-94.1</v>
      </c>
      <c r="I14" s="236">
        <v>346.4</v>
      </c>
    </row>
    <row r="15" spans="1:9" s="41" customFormat="1" ht="32.25" customHeight="1">
      <c r="A15" s="262">
        <v>6</v>
      </c>
      <c r="B15" s="237" t="s">
        <v>252</v>
      </c>
      <c r="C15" s="88" t="s">
        <v>113</v>
      </c>
      <c r="D15" s="223" t="s">
        <v>94</v>
      </c>
      <c r="E15" s="223" t="s">
        <v>95</v>
      </c>
      <c r="F15" s="223" t="s">
        <v>322</v>
      </c>
      <c r="G15" s="223" t="s">
        <v>97</v>
      </c>
      <c r="H15" s="234">
        <v>13</v>
      </c>
      <c r="I15" s="236">
        <v>13</v>
      </c>
    </row>
    <row r="16" spans="1:9" s="39" customFormat="1" ht="31.5" customHeight="1">
      <c r="A16" s="262">
        <v>7</v>
      </c>
      <c r="B16" s="237" t="s">
        <v>254</v>
      </c>
      <c r="C16" s="88" t="s">
        <v>113</v>
      </c>
      <c r="D16" s="223" t="s">
        <v>94</v>
      </c>
      <c r="E16" s="223" t="s">
        <v>95</v>
      </c>
      <c r="F16" s="223" t="s">
        <v>255</v>
      </c>
      <c r="G16" s="223" t="s">
        <v>256</v>
      </c>
      <c r="H16" s="234">
        <v>104.5</v>
      </c>
      <c r="I16" s="236">
        <v>104.5</v>
      </c>
    </row>
    <row r="17" spans="1:10" s="39" customFormat="1" ht="31.5" customHeight="1">
      <c r="A17" s="263">
        <v>8</v>
      </c>
      <c r="B17" s="237" t="s">
        <v>254</v>
      </c>
      <c r="C17" s="88" t="s">
        <v>113</v>
      </c>
      <c r="D17" s="223" t="s">
        <v>94</v>
      </c>
      <c r="E17" s="223" t="s">
        <v>95</v>
      </c>
      <c r="F17" s="223" t="s">
        <v>322</v>
      </c>
      <c r="G17" s="223" t="s">
        <v>256</v>
      </c>
      <c r="H17" s="234">
        <v>4</v>
      </c>
      <c r="I17" s="236">
        <v>4</v>
      </c>
    </row>
    <row r="18" spans="1:10" s="41" customFormat="1" ht="45" customHeight="1">
      <c r="A18" s="262">
        <v>9</v>
      </c>
      <c r="B18" s="237" t="s">
        <v>100</v>
      </c>
      <c r="C18" s="88" t="s">
        <v>113</v>
      </c>
      <c r="D18" s="223" t="s">
        <v>94</v>
      </c>
      <c r="E18" s="223" t="s">
        <v>95</v>
      </c>
      <c r="F18" s="223" t="s">
        <v>257</v>
      </c>
      <c r="G18" s="223" t="s">
        <v>99</v>
      </c>
      <c r="H18" s="234" t="s">
        <v>209</v>
      </c>
      <c r="I18" s="236">
        <v>0</v>
      </c>
    </row>
    <row r="19" spans="1:10" ht="20.25" customHeight="1">
      <c r="A19" s="262">
        <v>10</v>
      </c>
      <c r="B19" s="237" t="s">
        <v>250</v>
      </c>
      <c r="C19" s="88" t="s">
        <v>113</v>
      </c>
      <c r="D19" s="223" t="s">
        <v>94</v>
      </c>
      <c r="E19" s="223" t="s">
        <v>98</v>
      </c>
      <c r="F19" s="223" t="s">
        <v>249</v>
      </c>
      <c r="G19" s="223" t="s">
        <v>119</v>
      </c>
      <c r="H19" s="234">
        <f>H20</f>
        <v>270.10000000000002</v>
      </c>
      <c r="I19" s="236">
        <f>I20</f>
        <v>1572.7</v>
      </c>
    </row>
    <row r="20" spans="1:10" s="40" customFormat="1" ht="63.75" customHeight="1">
      <c r="A20" s="263">
        <v>11</v>
      </c>
      <c r="B20" s="233" t="s">
        <v>48</v>
      </c>
      <c r="C20" s="88" t="s">
        <v>113</v>
      </c>
      <c r="D20" s="223" t="s">
        <v>94</v>
      </c>
      <c r="E20" s="223" t="s">
        <v>98</v>
      </c>
      <c r="F20" s="223" t="s">
        <v>249</v>
      </c>
      <c r="G20" s="223" t="s">
        <v>119</v>
      </c>
      <c r="H20" s="234">
        <f>H21+H23+H25+H26+H22+H24</f>
        <v>270.10000000000002</v>
      </c>
      <c r="I20" s="238">
        <f>I21+I25+I26+I23+I22+I24</f>
        <v>1572.7</v>
      </c>
    </row>
    <row r="21" spans="1:10" ht="31.5">
      <c r="A21" s="262">
        <v>12</v>
      </c>
      <c r="B21" s="237" t="s">
        <v>252</v>
      </c>
      <c r="C21" s="88" t="s">
        <v>113</v>
      </c>
      <c r="D21" s="223" t="s">
        <v>94</v>
      </c>
      <c r="E21" s="223" t="s">
        <v>98</v>
      </c>
      <c r="F21" s="223" t="s">
        <v>258</v>
      </c>
      <c r="G21" s="223" t="s">
        <v>97</v>
      </c>
      <c r="H21" s="234">
        <v>-393.3</v>
      </c>
      <c r="I21" s="236">
        <v>544.4</v>
      </c>
    </row>
    <row r="22" spans="1:10" ht="31.5">
      <c r="A22" s="262">
        <v>13</v>
      </c>
      <c r="B22" s="237" t="s">
        <v>252</v>
      </c>
      <c r="C22" s="88" t="s">
        <v>113</v>
      </c>
      <c r="D22" s="223" t="s">
        <v>94</v>
      </c>
      <c r="E22" s="223" t="s">
        <v>98</v>
      </c>
      <c r="F22" s="223" t="s">
        <v>323</v>
      </c>
      <c r="G22" s="223" t="s">
        <v>97</v>
      </c>
      <c r="H22" s="234">
        <v>250</v>
      </c>
      <c r="I22" s="236">
        <v>250</v>
      </c>
    </row>
    <row r="23" spans="1:10" ht="33.75" customHeight="1">
      <c r="A23" s="263">
        <v>14</v>
      </c>
      <c r="B23" s="237" t="s">
        <v>254</v>
      </c>
      <c r="C23" s="88" t="s">
        <v>113</v>
      </c>
      <c r="D23" s="223" t="s">
        <v>94</v>
      </c>
      <c r="E23" s="223" t="s">
        <v>98</v>
      </c>
      <c r="F23" s="223" t="s">
        <v>259</v>
      </c>
      <c r="G23" s="223" t="s">
        <v>256</v>
      </c>
      <c r="H23" s="234">
        <v>168.9</v>
      </c>
      <c r="I23" s="236">
        <v>168.9</v>
      </c>
      <c r="J23" s="92"/>
    </row>
    <row r="24" spans="1:10" ht="33.75" customHeight="1">
      <c r="A24" s="262">
        <v>15</v>
      </c>
      <c r="B24" s="237" t="s">
        <v>254</v>
      </c>
      <c r="C24" s="88" t="s">
        <v>113</v>
      </c>
      <c r="D24" s="223" t="s">
        <v>94</v>
      </c>
      <c r="E24" s="223" t="s">
        <v>98</v>
      </c>
      <c r="F24" s="223" t="s">
        <v>323</v>
      </c>
      <c r="G24" s="223" t="s">
        <v>256</v>
      </c>
      <c r="H24" s="234">
        <v>71</v>
      </c>
      <c r="I24" s="236">
        <v>71</v>
      </c>
      <c r="J24" s="92"/>
    </row>
    <row r="25" spans="1:10" ht="47.25">
      <c r="A25" s="262">
        <v>16</v>
      </c>
      <c r="B25" s="239" t="s">
        <v>100</v>
      </c>
      <c r="C25" s="88" t="s">
        <v>113</v>
      </c>
      <c r="D25" s="223" t="s">
        <v>94</v>
      </c>
      <c r="E25" s="223" t="s">
        <v>98</v>
      </c>
      <c r="F25" s="223" t="s">
        <v>260</v>
      </c>
      <c r="G25" s="223" t="s">
        <v>99</v>
      </c>
      <c r="H25" s="234">
        <v>119.5</v>
      </c>
      <c r="I25" s="236">
        <v>430.4</v>
      </c>
    </row>
    <row r="26" spans="1:10" ht="31.5">
      <c r="A26" s="263">
        <v>17</v>
      </c>
      <c r="B26" s="240" t="s">
        <v>101</v>
      </c>
      <c r="C26" s="88" t="s">
        <v>113</v>
      </c>
      <c r="D26" s="223" t="s">
        <v>94</v>
      </c>
      <c r="E26" s="223" t="s">
        <v>98</v>
      </c>
      <c r="F26" s="223" t="s">
        <v>261</v>
      </c>
      <c r="G26" s="223" t="s">
        <v>156</v>
      </c>
      <c r="H26" s="234">
        <f>H27+H28+H29</f>
        <v>54</v>
      </c>
      <c r="I26" s="236">
        <f>I27+I28+I29</f>
        <v>108</v>
      </c>
    </row>
    <row r="27" spans="1:10" ht="31.5">
      <c r="A27" s="262">
        <v>18</v>
      </c>
      <c r="B27" s="240" t="s">
        <v>101</v>
      </c>
      <c r="C27" s="88" t="s">
        <v>113</v>
      </c>
      <c r="D27" s="223" t="s">
        <v>94</v>
      </c>
      <c r="E27" s="223" t="s">
        <v>98</v>
      </c>
      <c r="F27" s="223" t="s">
        <v>261</v>
      </c>
      <c r="G27" s="223" t="s">
        <v>103</v>
      </c>
      <c r="H27" s="234">
        <v>60</v>
      </c>
      <c r="I27" s="236">
        <v>95</v>
      </c>
    </row>
    <row r="28" spans="1:10" ht="24.75" customHeight="1">
      <c r="A28" s="262">
        <v>19</v>
      </c>
      <c r="B28" s="239" t="s">
        <v>102</v>
      </c>
      <c r="C28" s="88" t="s">
        <v>113</v>
      </c>
      <c r="D28" s="223" t="s">
        <v>94</v>
      </c>
      <c r="E28" s="223" t="s">
        <v>98</v>
      </c>
      <c r="F28" s="223" t="s">
        <v>261</v>
      </c>
      <c r="G28" s="223" t="s">
        <v>162</v>
      </c>
      <c r="H28" s="234">
        <v>4</v>
      </c>
      <c r="I28" s="236">
        <v>8</v>
      </c>
    </row>
    <row r="29" spans="1:10" ht="22.5" customHeight="1">
      <c r="A29" s="263">
        <v>20</v>
      </c>
      <c r="B29" s="239" t="s">
        <v>102</v>
      </c>
      <c r="C29" s="88" t="s">
        <v>113</v>
      </c>
      <c r="D29" s="223" t="s">
        <v>94</v>
      </c>
      <c r="E29" s="223" t="s">
        <v>98</v>
      </c>
      <c r="F29" s="223" t="s">
        <v>261</v>
      </c>
      <c r="G29" s="223" t="s">
        <v>163</v>
      </c>
      <c r="H29" s="234">
        <v>-10</v>
      </c>
      <c r="I29" s="236">
        <v>5</v>
      </c>
    </row>
    <row r="30" spans="1:10" ht="47.25">
      <c r="A30" s="262">
        <v>21</v>
      </c>
      <c r="B30" s="239" t="s">
        <v>240</v>
      </c>
      <c r="C30" s="88" t="s">
        <v>113</v>
      </c>
      <c r="D30" s="223" t="s">
        <v>94</v>
      </c>
      <c r="E30" s="223" t="s">
        <v>262</v>
      </c>
      <c r="F30" s="223" t="s">
        <v>260</v>
      </c>
      <c r="G30" s="223" t="s">
        <v>119</v>
      </c>
      <c r="H30" s="234">
        <f>H31</f>
        <v>0.3</v>
      </c>
      <c r="I30" s="238">
        <f>I31</f>
        <v>0.3</v>
      </c>
    </row>
    <row r="31" spans="1:10" ht="18" customHeight="1">
      <c r="A31" s="262">
        <v>22</v>
      </c>
      <c r="B31" s="239" t="s">
        <v>263</v>
      </c>
      <c r="C31" s="88" t="s">
        <v>113</v>
      </c>
      <c r="D31" s="223" t="s">
        <v>94</v>
      </c>
      <c r="E31" s="223" t="s">
        <v>262</v>
      </c>
      <c r="F31" s="223" t="s">
        <v>260</v>
      </c>
      <c r="G31" s="223" t="s">
        <v>264</v>
      </c>
      <c r="H31" s="234">
        <v>0.3</v>
      </c>
      <c r="I31" s="236">
        <v>0.3</v>
      </c>
    </row>
    <row r="32" spans="1:10" ht="21.75" customHeight="1">
      <c r="A32" s="263">
        <v>23</v>
      </c>
      <c r="B32" s="239" t="s">
        <v>169</v>
      </c>
      <c r="C32" s="88" t="s">
        <v>113</v>
      </c>
      <c r="D32" s="223" t="s">
        <v>94</v>
      </c>
      <c r="E32" s="223" t="s">
        <v>172</v>
      </c>
      <c r="F32" s="223" t="s">
        <v>260</v>
      </c>
      <c r="G32" s="223" t="s">
        <v>119</v>
      </c>
      <c r="H32" s="234">
        <v>0</v>
      </c>
      <c r="I32" s="238">
        <v>0</v>
      </c>
    </row>
    <row r="33" spans="1:9" ht="18.75" customHeight="1">
      <c r="A33" s="262">
        <v>24</v>
      </c>
      <c r="B33" s="239" t="s">
        <v>171</v>
      </c>
      <c r="C33" s="88" t="s">
        <v>113</v>
      </c>
      <c r="D33" s="223" t="s">
        <v>94</v>
      </c>
      <c r="E33" s="223" t="s">
        <v>172</v>
      </c>
      <c r="F33" s="223" t="s">
        <v>260</v>
      </c>
      <c r="G33" s="223" t="s">
        <v>173</v>
      </c>
      <c r="H33" s="234">
        <v>0</v>
      </c>
      <c r="I33" s="236">
        <v>0</v>
      </c>
    </row>
    <row r="34" spans="1:9" ht="18.75" customHeight="1">
      <c r="A34" s="262">
        <v>25</v>
      </c>
      <c r="B34" s="292" t="s">
        <v>383</v>
      </c>
      <c r="C34" s="88" t="s">
        <v>113</v>
      </c>
      <c r="D34" s="223" t="s">
        <v>94</v>
      </c>
      <c r="E34" s="223" t="s">
        <v>111</v>
      </c>
      <c r="F34" s="223" t="s">
        <v>260</v>
      </c>
      <c r="G34" s="223" t="s">
        <v>119</v>
      </c>
      <c r="H34" s="234">
        <f>H35</f>
        <v>50</v>
      </c>
      <c r="I34" s="238">
        <f>I35</f>
        <v>50</v>
      </c>
    </row>
    <row r="35" spans="1:9" ht="18.75" customHeight="1">
      <c r="A35" s="263">
        <v>26</v>
      </c>
      <c r="B35" s="290" t="s">
        <v>381</v>
      </c>
      <c r="C35" s="88" t="s">
        <v>113</v>
      </c>
      <c r="D35" s="223" t="s">
        <v>94</v>
      </c>
      <c r="E35" s="223" t="s">
        <v>111</v>
      </c>
      <c r="F35" s="223" t="s">
        <v>260</v>
      </c>
      <c r="G35" s="223" t="s">
        <v>384</v>
      </c>
      <c r="H35" s="234">
        <v>50</v>
      </c>
      <c r="I35" s="236">
        <v>50</v>
      </c>
    </row>
    <row r="36" spans="1:9" ht="23.25" customHeight="1">
      <c r="A36" s="262">
        <v>27</v>
      </c>
      <c r="B36" s="233" t="s">
        <v>250</v>
      </c>
      <c r="C36" s="88" t="s">
        <v>113</v>
      </c>
      <c r="D36" s="241" t="s">
        <v>95</v>
      </c>
      <c r="E36" s="241" t="s">
        <v>105</v>
      </c>
      <c r="F36" s="241" t="s">
        <v>249</v>
      </c>
      <c r="G36" s="223" t="s">
        <v>119</v>
      </c>
      <c r="H36" s="234">
        <f>H37</f>
        <v>26.6</v>
      </c>
      <c r="I36" s="235">
        <f>I39</f>
        <v>333.4</v>
      </c>
    </row>
    <row r="37" spans="1:9" ht="20.25" customHeight="1">
      <c r="A37" s="262">
        <v>28</v>
      </c>
      <c r="B37" s="233" t="s">
        <v>106</v>
      </c>
      <c r="C37" s="88" t="s">
        <v>113</v>
      </c>
      <c r="D37" s="241" t="s">
        <v>95</v>
      </c>
      <c r="E37" s="241" t="s">
        <v>105</v>
      </c>
      <c r="F37" s="241" t="s">
        <v>249</v>
      </c>
      <c r="G37" s="223" t="s">
        <v>119</v>
      </c>
      <c r="H37" s="234">
        <f>H38</f>
        <v>26.6</v>
      </c>
      <c r="I37" s="235">
        <f>I38</f>
        <v>333.4</v>
      </c>
    </row>
    <row r="38" spans="1:9" ht="16.5" customHeight="1">
      <c r="A38" s="263">
        <v>29</v>
      </c>
      <c r="B38" s="233" t="s">
        <v>63</v>
      </c>
      <c r="C38" s="88" t="s">
        <v>113</v>
      </c>
      <c r="D38" s="241" t="s">
        <v>95</v>
      </c>
      <c r="E38" s="241" t="s">
        <v>105</v>
      </c>
      <c r="F38" s="241" t="s">
        <v>265</v>
      </c>
      <c r="G38" s="223" t="s">
        <v>119</v>
      </c>
      <c r="H38" s="234">
        <f>H39</f>
        <v>26.6</v>
      </c>
      <c r="I38" s="236">
        <f>I39</f>
        <v>333.4</v>
      </c>
    </row>
    <row r="39" spans="1:9" ht="47.25">
      <c r="A39" s="262">
        <v>30</v>
      </c>
      <c r="B39" s="233" t="s">
        <v>107</v>
      </c>
      <c r="C39" s="88" t="s">
        <v>113</v>
      </c>
      <c r="D39" s="241" t="s">
        <v>95</v>
      </c>
      <c r="E39" s="241" t="s">
        <v>105</v>
      </c>
      <c r="F39" s="241" t="s">
        <v>265</v>
      </c>
      <c r="G39" s="223" t="s">
        <v>119</v>
      </c>
      <c r="H39" s="234">
        <f>H40+H41+H42</f>
        <v>26.6</v>
      </c>
      <c r="I39" s="236">
        <f>I40+I41+I42</f>
        <v>333.4</v>
      </c>
    </row>
    <row r="40" spans="1:9" ht="33" customHeight="1">
      <c r="A40" s="262">
        <v>31</v>
      </c>
      <c r="B40" s="237" t="s">
        <v>252</v>
      </c>
      <c r="C40" s="88" t="s">
        <v>113</v>
      </c>
      <c r="D40" s="241" t="s">
        <v>95</v>
      </c>
      <c r="E40" s="241" t="s">
        <v>105</v>
      </c>
      <c r="F40" s="241" t="s">
        <v>265</v>
      </c>
      <c r="G40" s="223" t="s">
        <v>97</v>
      </c>
      <c r="H40" s="234">
        <v>-60.8</v>
      </c>
      <c r="I40" s="236">
        <v>216</v>
      </c>
    </row>
    <row r="41" spans="1:9" ht="31.5">
      <c r="A41" s="263">
        <v>32</v>
      </c>
      <c r="B41" s="237" t="s">
        <v>254</v>
      </c>
      <c r="C41" s="88" t="s">
        <v>113</v>
      </c>
      <c r="D41" s="241" t="s">
        <v>95</v>
      </c>
      <c r="E41" s="241" t="s">
        <v>105</v>
      </c>
      <c r="F41" s="241" t="s">
        <v>265</v>
      </c>
      <c r="G41" s="223" t="s">
        <v>256</v>
      </c>
      <c r="H41" s="234">
        <v>66</v>
      </c>
      <c r="I41" s="236">
        <v>66</v>
      </c>
    </row>
    <row r="42" spans="1:9" ht="47.25">
      <c r="A42" s="262">
        <v>33</v>
      </c>
      <c r="B42" s="233" t="s">
        <v>100</v>
      </c>
      <c r="C42" s="88" t="s">
        <v>113</v>
      </c>
      <c r="D42" s="241" t="s">
        <v>95</v>
      </c>
      <c r="E42" s="241" t="s">
        <v>105</v>
      </c>
      <c r="F42" s="241" t="s">
        <v>265</v>
      </c>
      <c r="G42" s="223" t="s">
        <v>99</v>
      </c>
      <c r="H42" s="234">
        <v>21.4</v>
      </c>
      <c r="I42" s="236">
        <v>51.4</v>
      </c>
    </row>
    <row r="43" spans="1:9" ht="47.25">
      <c r="A43" s="262">
        <v>34</v>
      </c>
      <c r="B43" s="233" t="s">
        <v>177</v>
      </c>
      <c r="C43" s="88" t="s">
        <v>113</v>
      </c>
      <c r="D43" s="241" t="s">
        <v>105</v>
      </c>
      <c r="E43" s="241" t="s">
        <v>108</v>
      </c>
      <c r="F43" s="241" t="s">
        <v>249</v>
      </c>
      <c r="G43" s="223" t="s">
        <v>119</v>
      </c>
      <c r="H43" s="234">
        <f>H44</f>
        <v>15</v>
      </c>
      <c r="I43" s="238">
        <f>I44</f>
        <v>65</v>
      </c>
    </row>
    <row r="44" spans="1:9" ht="32.25" customHeight="1">
      <c r="A44" s="263">
        <v>35</v>
      </c>
      <c r="B44" s="233" t="s">
        <v>266</v>
      </c>
      <c r="C44" s="88" t="s">
        <v>113</v>
      </c>
      <c r="D44" s="241" t="s">
        <v>105</v>
      </c>
      <c r="E44" s="241" t="s">
        <v>108</v>
      </c>
      <c r="F44" s="241" t="s">
        <v>267</v>
      </c>
      <c r="G44" s="223" t="s">
        <v>119</v>
      </c>
      <c r="H44" s="234">
        <f>H45</f>
        <v>15</v>
      </c>
      <c r="I44" s="236">
        <f>I46</f>
        <v>65</v>
      </c>
    </row>
    <row r="45" spans="1:9" ht="31.5">
      <c r="A45" s="262">
        <v>36</v>
      </c>
      <c r="B45" s="233" t="s">
        <v>268</v>
      </c>
      <c r="C45" s="88" t="s">
        <v>113</v>
      </c>
      <c r="D45" s="241" t="s">
        <v>105</v>
      </c>
      <c r="E45" s="241" t="s">
        <v>108</v>
      </c>
      <c r="F45" s="241" t="s">
        <v>269</v>
      </c>
      <c r="G45" s="223" t="s">
        <v>119</v>
      </c>
      <c r="H45" s="234">
        <f>H46</f>
        <v>15</v>
      </c>
      <c r="I45" s="236">
        <f>I46</f>
        <v>65</v>
      </c>
    </row>
    <row r="46" spans="1:9" ht="47.25">
      <c r="A46" s="262">
        <v>37</v>
      </c>
      <c r="B46" s="233" t="s">
        <v>100</v>
      </c>
      <c r="C46" s="88" t="s">
        <v>113</v>
      </c>
      <c r="D46" s="241" t="s">
        <v>105</v>
      </c>
      <c r="E46" s="241" t="s">
        <v>108</v>
      </c>
      <c r="F46" s="241" t="s">
        <v>270</v>
      </c>
      <c r="G46" s="223" t="s">
        <v>99</v>
      </c>
      <c r="H46" s="234">
        <v>15</v>
      </c>
      <c r="I46" s="236">
        <v>65</v>
      </c>
    </row>
    <row r="47" spans="1:9" ht="49.5" customHeight="1">
      <c r="A47" s="263">
        <v>38</v>
      </c>
      <c r="B47" s="233" t="s">
        <v>177</v>
      </c>
      <c r="C47" s="88" t="s">
        <v>113</v>
      </c>
      <c r="D47" s="241" t="s">
        <v>98</v>
      </c>
      <c r="E47" s="241" t="s">
        <v>175</v>
      </c>
      <c r="F47" s="241" t="s">
        <v>249</v>
      </c>
      <c r="G47" s="223" t="s">
        <v>119</v>
      </c>
      <c r="H47" s="234">
        <f>H48</f>
        <v>27.9</v>
      </c>
      <c r="I47" s="238">
        <f>I48</f>
        <v>483.6</v>
      </c>
    </row>
    <row r="48" spans="1:9" ht="31.5">
      <c r="A48" s="262">
        <v>39</v>
      </c>
      <c r="B48" s="233" t="s">
        <v>266</v>
      </c>
      <c r="C48" s="88" t="s">
        <v>113</v>
      </c>
      <c r="D48" s="241" t="s">
        <v>98</v>
      </c>
      <c r="E48" s="241" t="s">
        <v>175</v>
      </c>
      <c r="F48" s="241" t="s">
        <v>267</v>
      </c>
      <c r="G48" s="223" t="s">
        <v>119</v>
      </c>
      <c r="H48" s="234">
        <f>H49</f>
        <v>27.9</v>
      </c>
      <c r="I48" s="236">
        <f>I50</f>
        <v>483.6</v>
      </c>
    </row>
    <row r="49" spans="1:9" ht="31.5">
      <c r="A49" s="262">
        <v>40</v>
      </c>
      <c r="B49" s="233" t="s">
        <v>271</v>
      </c>
      <c r="C49" s="88" t="s">
        <v>113</v>
      </c>
      <c r="D49" s="241" t="s">
        <v>98</v>
      </c>
      <c r="E49" s="241" t="s">
        <v>175</v>
      </c>
      <c r="F49" s="241" t="s">
        <v>272</v>
      </c>
      <c r="G49" s="223" t="s">
        <v>119</v>
      </c>
      <c r="H49" s="234">
        <f>H50</f>
        <v>27.9</v>
      </c>
      <c r="I49" s="236">
        <f>I50</f>
        <v>483.6</v>
      </c>
    </row>
    <row r="50" spans="1:9" ht="47.25">
      <c r="A50" s="263">
        <v>41</v>
      </c>
      <c r="B50" s="233" t="s">
        <v>100</v>
      </c>
      <c r="C50" s="88" t="s">
        <v>113</v>
      </c>
      <c r="D50" s="241" t="s">
        <v>98</v>
      </c>
      <c r="E50" s="241" t="s">
        <v>175</v>
      </c>
      <c r="F50" s="241" t="s">
        <v>273</v>
      </c>
      <c r="G50" s="223" t="s">
        <v>99</v>
      </c>
      <c r="H50" s="234">
        <v>27.9</v>
      </c>
      <c r="I50" s="236">
        <v>483.6</v>
      </c>
    </row>
    <row r="51" spans="1:9" ht="50.25" customHeight="1">
      <c r="A51" s="262">
        <v>42</v>
      </c>
      <c r="B51" s="233" t="s">
        <v>177</v>
      </c>
      <c r="C51" s="88" t="s">
        <v>113</v>
      </c>
      <c r="D51" s="223" t="s">
        <v>109</v>
      </c>
      <c r="E51" s="223" t="s">
        <v>105</v>
      </c>
      <c r="F51" s="242" t="s">
        <v>249</v>
      </c>
      <c r="G51" s="242" t="s">
        <v>119</v>
      </c>
      <c r="H51" s="243">
        <f>H52</f>
        <v>405</v>
      </c>
      <c r="I51" s="235">
        <f>I53</f>
        <v>505</v>
      </c>
    </row>
    <row r="52" spans="1:9" ht="31.5">
      <c r="A52" s="262">
        <v>43</v>
      </c>
      <c r="B52" s="233" t="s">
        <v>266</v>
      </c>
      <c r="C52" s="88" t="s">
        <v>113</v>
      </c>
      <c r="D52" s="223" t="s">
        <v>109</v>
      </c>
      <c r="E52" s="223" t="s">
        <v>105</v>
      </c>
      <c r="F52" s="241" t="s">
        <v>267</v>
      </c>
      <c r="G52" s="242" t="s">
        <v>119</v>
      </c>
      <c r="H52" s="243">
        <f>H53</f>
        <v>405</v>
      </c>
      <c r="I52" s="236">
        <f>I54</f>
        <v>505</v>
      </c>
    </row>
    <row r="53" spans="1:9" ht="15.75">
      <c r="A53" s="263">
        <v>44</v>
      </c>
      <c r="B53" s="233" t="s">
        <v>274</v>
      </c>
      <c r="C53" s="88" t="s">
        <v>113</v>
      </c>
      <c r="D53" s="223" t="s">
        <v>109</v>
      </c>
      <c r="E53" s="223" t="s">
        <v>105</v>
      </c>
      <c r="F53" s="242" t="s">
        <v>275</v>
      </c>
      <c r="G53" s="242" t="s">
        <v>119</v>
      </c>
      <c r="H53" s="243">
        <f>H54</f>
        <v>405</v>
      </c>
      <c r="I53" s="236">
        <f>I54</f>
        <v>505</v>
      </c>
    </row>
    <row r="54" spans="1:9" ht="47.25">
      <c r="A54" s="262">
        <v>45</v>
      </c>
      <c r="B54" s="233" t="s">
        <v>100</v>
      </c>
      <c r="C54" s="88" t="s">
        <v>113</v>
      </c>
      <c r="D54" s="223" t="s">
        <v>109</v>
      </c>
      <c r="E54" s="223" t="s">
        <v>105</v>
      </c>
      <c r="F54" s="242" t="s">
        <v>276</v>
      </c>
      <c r="G54" s="242" t="s">
        <v>99</v>
      </c>
      <c r="H54" s="244">
        <v>405</v>
      </c>
      <c r="I54" s="245">
        <v>505</v>
      </c>
    </row>
    <row r="55" spans="1:9" ht="47.25">
      <c r="A55" s="262">
        <v>46</v>
      </c>
      <c r="B55" s="233" t="s">
        <v>177</v>
      </c>
      <c r="C55" s="88" t="s">
        <v>113</v>
      </c>
      <c r="D55" s="223" t="s">
        <v>110</v>
      </c>
      <c r="E55" s="223" t="s">
        <v>94</v>
      </c>
      <c r="F55" s="242" t="s">
        <v>249</v>
      </c>
      <c r="G55" s="242" t="s">
        <v>119</v>
      </c>
      <c r="H55" s="243">
        <f>H56</f>
        <v>-187.9</v>
      </c>
      <c r="I55" s="236">
        <f>I56</f>
        <v>30</v>
      </c>
    </row>
    <row r="56" spans="1:9" ht="32.25" customHeight="1">
      <c r="A56" s="263">
        <v>47</v>
      </c>
      <c r="B56" s="233" t="s">
        <v>277</v>
      </c>
      <c r="C56" s="88" t="s">
        <v>113</v>
      </c>
      <c r="D56" s="223" t="s">
        <v>110</v>
      </c>
      <c r="E56" s="223" t="s">
        <v>94</v>
      </c>
      <c r="F56" s="242" t="s">
        <v>278</v>
      </c>
      <c r="G56" s="242" t="s">
        <v>119</v>
      </c>
      <c r="H56" s="243">
        <f>H57</f>
        <v>-187.9</v>
      </c>
      <c r="I56" s="235">
        <f>I58</f>
        <v>30</v>
      </c>
    </row>
    <row r="57" spans="1:9" ht="15.75">
      <c r="A57" s="262">
        <v>48</v>
      </c>
      <c r="B57" s="233" t="s">
        <v>279</v>
      </c>
      <c r="C57" s="88" t="s">
        <v>113</v>
      </c>
      <c r="D57" s="223" t="s">
        <v>110</v>
      </c>
      <c r="E57" s="223" t="s">
        <v>94</v>
      </c>
      <c r="F57" s="242" t="s">
        <v>280</v>
      </c>
      <c r="G57" s="242" t="s">
        <v>119</v>
      </c>
      <c r="H57" s="243">
        <f>H58</f>
        <v>-187.9</v>
      </c>
      <c r="I57" s="236">
        <f>I58</f>
        <v>30</v>
      </c>
    </row>
    <row r="58" spans="1:9" ht="47.25">
      <c r="A58" s="262">
        <v>49</v>
      </c>
      <c r="B58" s="233" t="s">
        <v>100</v>
      </c>
      <c r="C58" s="88" t="s">
        <v>113</v>
      </c>
      <c r="D58" s="223" t="s">
        <v>110</v>
      </c>
      <c r="E58" s="223" t="s">
        <v>94</v>
      </c>
      <c r="F58" s="242" t="s">
        <v>281</v>
      </c>
      <c r="G58" s="242" t="s">
        <v>99</v>
      </c>
      <c r="H58" s="243">
        <v>-187.9</v>
      </c>
      <c r="I58" s="236">
        <v>30</v>
      </c>
    </row>
    <row r="59" spans="1:9" ht="47.25">
      <c r="A59" s="263">
        <v>50</v>
      </c>
      <c r="B59" s="233" t="s">
        <v>177</v>
      </c>
      <c r="C59" s="88" t="s">
        <v>113</v>
      </c>
      <c r="D59" s="223" t="s">
        <v>108</v>
      </c>
      <c r="E59" s="223" t="s">
        <v>94</v>
      </c>
      <c r="F59" s="242" t="s">
        <v>249</v>
      </c>
      <c r="G59" s="242" t="s">
        <v>119</v>
      </c>
      <c r="H59" s="243">
        <v>0</v>
      </c>
      <c r="I59" s="235">
        <v>72</v>
      </c>
    </row>
    <row r="60" spans="1:9" ht="31.5">
      <c r="A60" s="262">
        <v>51</v>
      </c>
      <c r="B60" s="233" t="s">
        <v>277</v>
      </c>
      <c r="C60" s="88" t="s">
        <v>113</v>
      </c>
      <c r="D60" s="223" t="s">
        <v>108</v>
      </c>
      <c r="E60" s="223" t="s">
        <v>94</v>
      </c>
      <c r="F60" s="223" t="s">
        <v>278</v>
      </c>
      <c r="G60" s="223" t="s">
        <v>119</v>
      </c>
      <c r="H60" s="234">
        <v>0</v>
      </c>
      <c r="I60" s="236">
        <v>72</v>
      </c>
    </row>
    <row r="61" spans="1:9" ht="24" customHeight="1">
      <c r="A61" s="262">
        <v>52</v>
      </c>
      <c r="B61" s="233" t="s">
        <v>282</v>
      </c>
      <c r="C61" s="88" t="s">
        <v>113</v>
      </c>
      <c r="D61" s="223" t="s">
        <v>108</v>
      </c>
      <c r="E61" s="223" t="s">
        <v>94</v>
      </c>
      <c r="F61" s="223" t="s">
        <v>283</v>
      </c>
      <c r="G61" s="223" t="s">
        <v>119</v>
      </c>
      <c r="H61" s="234">
        <v>0</v>
      </c>
      <c r="I61" s="236">
        <v>72</v>
      </c>
    </row>
    <row r="62" spans="1:9" ht="47.25">
      <c r="A62" s="263">
        <v>53</v>
      </c>
      <c r="B62" s="233" t="s">
        <v>112</v>
      </c>
      <c r="C62" s="88" t="s">
        <v>113</v>
      </c>
      <c r="D62" s="223" t="s">
        <v>108</v>
      </c>
      <c r="E62" s="223" t="s">
        <v>94</v>
      </c>
      <c r="F62" s="223" t="s">
        <v>284</v>
      </c>
      <c r="G62" s="223" t="s">
        <v>285</v>
      </c>
      <c r="H62" s="234">
        <v>0</v>
      </c>
      <c r="I62" s="236">
        <v>72</v>
      </c>
    </row>
    <row r="63" spans="1:9" ht="47.25">
      <c r="A63" s="262">
        <v>54</v>
      </c>
      <c r="B63" s="233" t="s">
        <v>177</v>
      </c>
      <c r="C63" s="88" t="s">
        <v>113</v>
      </c>
      <c r="D63" s="223" t="s">
        <v>111</v>
      </c>
      <c r="E63" s="223" t="s">
        <v>109</v>
      </c>
      <c r="F63" s="223" t="s">
        <v>249</v>
      </c>
      <c r="G63" s="223" t="s">
        <v>119</v>
      </c>
      <c r="H63" s="234">
        <f>H64</f>
        <v>-264.7</v>
      </c>
      <c r="I63" s="238">
        <f>I64</f>
        <v>258.7</v>
      </c>
    </row>
    <row r="64" spans="1:9" ht="31.5">
      <c r="A64" s="262">
        <v>55</v>
      </c>
      <c r="B64" s="233" t="s">
        <v>277</v>
      </c>
      <c r="C64" s="88" t="s">
        <v>113</v>
      </c>
      <c r="D64" s="223" t="s">
        <v>111</v>
      </c>
      <c r="E64" s="223" t="s">
        <v>109</v>
      </c>
      <c r="F64" s="223" t="s">
        <v>286</v>
      </c>
      <c r="G64" s="223" t="s">
        <v>119</v>
      </c>
      <c r="H64" s="234">
        <f>H65</f>
        <v>-264.7</v>
      </c>
      <c r="I64" s="246">
        <f>I65</f>
        <v>258.7</v>
      </c>
    </row>
    <row r="65" spans="1:9" ht="18.75" customHeight="1">
      <c r="A65" s="263">
        <v>56</v>
      </c>
      <c r="B65" s="233" t="s">
        <v>287</v>
      </c>
      <c r="C65" s="88" t="s">
        <v>113</v>
      </c>
      <c r="D65" s="223" t="s">
        <v>111</v>
      </c>
      <c r="E65" s="223" t="s">
        <v>109</v>
      </c>
      <c r="F65" s="223" t="s">
        <v>288</v>
      </c>
      <c r="G65" s="223" t="s">
        <v>119</v>
      </c>
      <c r="H65" s="234">
        <f>H66+H68+H70+H71+H67+H69</f>
        <v>-264.7</v>
      </c>
      <c r="I65" s="236">
        <f>I66+I68+I70+I71+I67+I69</f>
        <v>258.7</v>
      </c>
    </row>
    <row r="66" spans="1:9" ht="31.5">
      <c r="A66" s="262">
        <v>57</v>
      </c>
      <c r="B66" s="247" t="s">
        <v>252</v>
      </c>
      <c r="C66" s="88" t="s">
        <v>113</v>
      </c>
      <c r="D66" s="223" t="s">
        <v>111</v>
      </c>
      <c r="E66" s="223" t="s">
        <v>109</v>
      </c>
      <c r="F66" s="223" t="s">
        <v>289</v>
      </c>
      <c r="G66" s="223" t="s">
        <v>97</v>
      </c>
      <c r="H66" s="234">
        <v>-274.5</v>
      </c>
      <c r="I66" s="236">
        <v>95.9</v>
      </c>
    </row>
    <row r="67" spans="1:9" ht="31.5">
      <c r="A67" s="262">
        <v>58</v>
      </c>
      <c r="B67" s="247" t="s">
        <v>252</v>
      </c>
      <c r="C67" s="88" t="s">
        <v>113</v>
      </c>
      <c r="D67" s="223" t="s">
        <v>111</v>
      </c>
      <c r="E67" s="223" t="s">
        <v>109</v>
      </c>
      <c r="F67" s="223" t="s">
        <v>321</v>
      </c>
      <c r="G67" s="223" t="s">
        <v>97</v>
      </c>
      <c r="H67" s="234">
        <v>6</v>
      </c>
      <c r="I67" s="236">
        <v>6</v>
      </c>
    </row>
    <row r="68" spans="1:9" ht="31.5">
      <c r="A68" s="263">
        <v>59</v>
      </c>
      <c r="B68" s="247" t="s">
        <v>290</v>
      </c>
      <c r="C68" s="88" t="s">
        <v>113</v>
      </c>
      <c r="D68" s="223" t="s">
        <v>111</v>
      </c>
      <c r="E68" s="223" t="s">
        <v>109</v>
      </c>
      <c r="F68" s="223" t="s">
        <v>291</v>
      </c>
      <c r="G68" s="223" t="s">
        <v>256</v>
      </c>
      <c r="H68" s="234">
        <v>28.8</v>
      </c>
      <c r="I68" s="236">
        <v>28.8</v>
      </c>
    </row>
    <row r="69" spans="1:9" ht="31.5">
      <c r="A69" s="262">
        <v>60</v>
      </c>
      <c r="B69" s="247" t="s">
        <v>290</v>
      </c>
      <c r="C69" s="88" t="s">
        <v>113</v>
      </c>
      <c r="D69" s="223" t="s">
        <v>111</v>
      </c>
      <c r="E69" s="223" t="s">
        <v>109</v>
      </c>
      <c r="F69" s="223" t="s">
        <v>321</v>
      </c>
      <c r="G69" s="223" t="s">
        <v>256</v>
      </c>
      <c r="H69" s="234">
        <v>2</v>
      </c>
      <c r="I69" s="236">
        <v>2</v>
      </c>
    </row>
    <row r="70" spans="1:9" ht="47.25">
      <c r="A70" s="262">
        <v>61</v>
      </c>
      <c r="B70" s="233" t="s">
        <v>100</v>
      </c>
      <c r="C70" s="88" t="s">
        <v>113</v>
      </c>
      <c r="D70" s="223" t="s">
        <v>111</v>
      </c>
      <c r="E70" s="223" t="s">
        <v>109</v>
      </c>
      <c r="F70" s="223" t="s">
        <v>292</v>
      </c>
      <c r="G70" s="223" t="s">
        <v>99</v>
      </c>
      <c r="H70" s="234">
        <v>-37</v>
      </c>
      <c r="I70" s="236">
        <v>116</v>
      </c>
    </row>
    <row r="71" spans="1:9" ht="31.5">
      <c r="A71" s="263">
        <v>62</v>
      </c>
      <c r="B71" s="233" t="s">
        <v>101</v>
      </c>
      <c r="C71" s="88" t="s">
        <v>113</v>
      </c>
      <c r="D71" s="223" t="s">
        <v>111</v>
      </c>
      <c r="E71" s="223" t="s">
        <v>109</v>
      </c>
      <c r="F71" s="223" t="s">
        <v>293</v>
      </c>
      <c r="G71" s="223" t="s">
        <v>103</v>
      </c>
      <c r="H71" s="234">
        <v>10</v>
      </c>
      <c r="I71" s="236">
        <v>10</v>
      </c>
    </row>
    <row r="72" spans="1:9" ht="15.75">
      <c r="B72" s="248" t="s">
        <v>10</v>
      </c>
      <c r="C72" s="249"/>
      <c r="D72" s="249"/>
      <c r="E72" s="249"/>
      <c r="F72" s="249"/>
      <c r="G72" s="249"/>
      <c r="H72" s="250">
        <f>H63+H59+H56+H47+H51+H43+H36+H10+H30</f>
        <v>370</v>
      </c>
      <c r="I72" s="238">
        <f>I63+I59+I56+I51+I47+I43+I36+I10</f>
        <v>3838.6</v>
      </c>
    </row>
  </sheetData>
  <mergeCells count="3">
    <mergeCell ref="C1:I4"/>
    <mergeCell ref="A6:I6"/>
    <mergeCell ref="G7:I7"/>
  </mergeCells>
  <pageMargins left="0.98425196850393704" right="0" top="0.55118110236220474" bottom="0.39370078740157483" header="0.31496062992125984" footer="0.3937007874015748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59" zoomScaleSheetLayoutView="100" workbookViewId="0">
      <selection activeCell="J79" sqref="J79"/>
    </sheetView>
  </sheetViews>
  <sheetFormatPr defaultRowHeight="12.75"/>
  <cols>
    <col min="1" max="1" width="7.140625" style="35" customWidth="1"/>
    <col min="2" max="2" width="50.85546875" style="36" customWidth="1"/>
    <col min="3" max="3" width="17.140625" style="37" customWidth="1"/>
    <col min="4" max="5" width="11.7109375" style="37" customWidth="1"/>
    <col min="6" max="6" width="16.42578125" style="37" customWidth="1"/>
    <col min="7" max="7" width="11.7109375" style="37" customWidth="1"/>
    <col min="8" max="8" width="13.28515625" style="37" customWidth="1"/>
    <col min="9" max="9" width="14.28515625" style="37" customWidth="1"/>
    <col min="10" max="10" width="12.28515625" style="38" customWidth="1"/>
    <col min="11" max="256" width="9.140625" style="38"/>
    <col min="257" max="257" width="3.5703125" style="38" customWidth="1"/>
    <col min="258" max="258" width="40.85546875" style="38" customWidth="1"/>
    <col min="259" max="259" width="5.140625" style="38" customWidth="1"/>
    <col min="260" max="261" width="4.28515625" style="38" customWidth="1"/>
    <col min="262" max="262" width="8.5703125" style="38" customWidth="1"/>
    <col min="263" max="263" width="6.7109375" style="38" customWidth="1"/>
    <col min="264" max="264" width="11.28515625" style="38" customWidth="1"/>
    <col min="265" max="265" width="12.28515625" style="38" customWidth="1"/>
    <col min="266" max="512" width="9.140625" style="38"/>
    <col min="513" max="513" width="3.5703125" style="38" customWidth="1"/>
    <col min="514" max="514" width="40.85546875" style="38" customWidth="1"/>
    <col min="515" max="515" width="5.140625" style="38" customWidth="1"/>
    <col min="516" max="517" width="4.28515625" style="38" customWidth="1"/>
    <col min="518" max="518" width="8.5703125" style="38" customWidth="1"/>
    <col min="519" max="519" width="6.7109375" style="38" customWidth="1"/>
    <col min="520" max="520" width="11.28515625" style="38" customWidth="1"/>
    <col min="521" max="521" width="12.28515625" style="38" customWidth="1"/>
    <col min="522" max="768" width="9.140625" style="38"/>
    <col min="769" max="769" width="3.5703125" style="38" customWidth="1"/>
    <col min="770" max="770" width="40.85546875" style="38" customWidth="1"/>
    <col min="771" max="771" width="5.140625" style="38" customWidth="1"/>
    <col min="772" max="773" width="4.28515625" style="38" customWidth="1"/>
    <col min="774" max="774" width="8.5703125" style="38" customWidth="1"/>
    <col min="775" max="775" width="6.7109375" style="38" customWidth="1"/>
    <col min="776" max="776" width="11.28515625" style="38" customWidth="1"/>
    <col min="777" max="777" width="12.28515625" style="38" customWidth="1"/>
    <col min="778" max="1024" width="9.140625" style="38"/>
    <col min="1025" max="1025" width="3.5703125" style="38" customWidth="1"/>
    <col min="1026" max="1026" width="40.85546875" style="38" customWidth="1"/>
    <col min="1027" max="1027" width="5.140625" style="38" customWidth="1"/>
    <col min="1028" max="1029" width="4.28515625" style="38" customWidth="1"/>
    <col min="1030" max="1030" width="8.5703125" style="38" customWidth="1"/>
    <col min="1031" max="1031" width="6.7109375" style="38" customWidth="1"/>
    <col min="1032" max="1032" width="11.28515625" style="38" customWidth="1"/>
    <col min="1033" max="1033" width="12.28515625" style="38" customWidth="1"/>
    <col min="1034" max="1280" width="9.140625" style="38"/>
    <col min="1281" max="1281" width="3.5703125" style="38" customWidth="1"/>
    <col min="1282" max="1282" width="40.85546875" style="38" customWidth="1"/>
    <col min="1283" max="1283" width="5.140625" style="38" customWidth="1"/>
    <col min="1284" max="1285" width="4.28515625" style="38" customWidth="1"/>
    <col min="1286" max="1286" width="8.5703125" style="38" customWidth="1"/>
    <col min="1287" max="1287" width="6.7109375" style="38" customWidth="1"/>
    <col min="1288" max="1288" width="11.28515625" style="38" customWidth="1"/>
    <col min="1289" max="1289" width="12.28515625" style="38" customWidth="1"/>
    <col min="1290" max="1536" width="9.140625" style="38"/>
    <col min="1537" max="1537" width="3.5703125" style="38" customWidth="1"/>
    <col min="1538" max="1538" width="40.85546875" style="38" customWidth="1"/>
    <col min="1539" max="1539" width="5.140625" style="38" customWidth="1"/>
    <col min="1540" max="1541" width="4.28515625" style="38" customWidth="1"/>
    <col min="1542" max="1542" width="8.5703125" style="38" customWidth="1"/>
    <col min="1543" max="1543" width="6.7109375" style="38" customWidth="1"/>
    <col min="1544" max="1544" width="11.28515625" style="38" customWidth="1"/>
    <col min="1545" max="1545" width="12.28515625" style="38" customWidth="1"/>
    <col min="1546" max="1792" width="9.140625" style="38"/>
    <col min="1793" max="1793" width="3.5703125" style="38" customWidth="1"/>
    <col min="1794" max="1794" width="40.85546875" style="38" customWidth="1"/>
    <col min="1795" max="1795" width="5.140625" style="38" customWidth="1"/>
    <col min="1796" max="1797" width="4.28515625" style="38" customWidth="1"/>
    <col min="1798" max="1798" width="8.5703125" style="38" customWidth="1"/>
    <col min="1799" max="1799" width="6.7109375" style="38" customWidth="1"/>
    <col min="1800" max="1800" width="11.28515625" style="38" customWidth="1"/>
    <col min="1801" max="1801" width="12.28515625" style="38" customWidth="1"/>
    <col min="1802" max="2048" width="9.140625" style="38"/>
    <col min="2049" max="2049" width="3.5703125" style="38" customWidth="1"/>
    <col min="2050" max="2050" width="40.85546875" style="38" customWidth="1"/>
    <col min="2051" max="2051" width="5.140625" style="38" customWidth="1"/>
    <col min="2052" max="2053" width="4.28515625" style="38" customWidth="1"/>
    <col min="2054" max="2054" width="8.5703125" style="38" customWidth="1"/>
    <col min="2055" max="2055" width="6.7109375" style="38" customWidth="1"/>
    <col min="2056" max="2056" width="11.28515625" style="38" customWidth="1"/>
    <col min="2057" max="2057" width="12.28515625" style="38" customWidth="1"/>
    <col min="2058" max="2304" width="9.140625" style="38"/>
    <col min="2305" max="2305" width="3.5703125" style="38" customWidth="1"/>
    <col min="2306" max="2306" width="40.85546875" style="38" customWidth="1"/>
    <col min="2307" max="2307" width="5.140625" style="38" customWidth="1"/>
    <col min="2308" max="2309" width="4.28515625" style="38" customWidth="1"/>
    <col min="2310" max="2310" width="8.5703125" style="38" customWidth="1"/>
    <col min="2311" max="2311" width="6.7109375" style="38" customWidth="1"/>
    <col min="2312" max="2312" width="11.28515625" style="38" customWidth="1"/>
    <col min="2313" max="2313" width="12.28515625" style="38" customWidth="1"/>
    <col min="2314" max="2560" width="9.140625" style="38"/>
    <col min="2561" max="2561" width="3.5703125" style="38" customWidth="1"/>
    <col min="2562" max="2562" width="40.85546875" style="38" customWidth="1"/>
    <col min="2563" max="2563" width="5.140625" style="38" customWidth="1"/>
    <col min="2564" max="2565" width="4.28515625" style="38" customWidth="1"/>
    <col min="2566" max="2566" width="8.5703125" style="38" customWidth="1"/>
    <col min="2567" max="2567" width="6.7109375" style="38" customWidth="1"/>
    <col min="2568" max="2568" width="11.28515625" style="38" customWidth="1"/>
    <col min="2569" max="2569" width="12.28515625" style="38" customWidth="1"/>
    <col min="2570" max="2816" width="9.140625" style="38"/>
    <col min="2817" max="2817" width="3.5703125" style="38" customWidth="1"/>
    <col min="2818" max="2818" width="40.85546875" style="38" customWidth="1"/>
    <col min="2819" max="2819" width="5.140625" style="38" customWidth="1"/>
    <col min="2820" max="2821" width="4.28515625" style="38" customWidth="1"/>
    <col min="2822" max="2822" width="8.5703125" style="38" customWidth="1"/>
    <col min="2823" max="2823" width="6.7109375" style="38" customWidth="1"/>
    <col min="2824" max="2824" width="11.28515625" style="38" customWidth="1"/>
    <col min="2825" max="2825" width="12.28515625" style="38" customWidth="1"/>
    <col min="2826" max="3072" width="9.140625" style="38"/>
    <col min="3073" max="3073" width="3.5703125" style="38" customWidth="1"/>
    <col min="3074" max="3074" width="40.85546875" style="38" customWidth="1"/>
    <col min="3075" max="3075" width="5.140625" style="38" customWidth="1"/>
    <col min="3076" max="3077" width="4.28515625" style="38" customWidth="1"/>
    <col min="3078" max="3078" width="8.5703125" style="38" customWidth="1"/>
    <col min="3079" max="3079" width="6.7109375" style="38" customWidth="1"/>
    <col min="3080" max="3080" width="11.28515625" style="38" customWidth="1"/>
    <col min="3081" max="3081" width="12.28515625" style="38" customWidth="1"/>
    <col min="3082" max="3328" width="9.140625" style="38"/>
    <col min="3329" max="3329" width="3.5703125" style="38" customWidth="1"/>
    <col min="3330" max="3330" width="40.85546875" style="38" customWidth="1"/>
    <col min="3331" max="3331" width="5.140625" style="38" customWidth="1"/>
    <col min="3332" max="3333" width="4.28515625" style="38" customWidth="1"/>
    <col min="3334" max="3334" width="8.5703125" style="38" customWidth="1"/>
    <col min="3335" max="3335" width="6.7109375" style="38" customWidth="1"/>
    <col min="3336" max="3336" width="11.28515625" style="38" customWidth="1"/>
    <col min="3337" max="3337" width="12.28515625" style="38" customWidth="1"/>
    <col min="3338" max="3584" width="9.140625" style="38"/>
    <col min="3585" max="3585" width="3.5703125" style="38" customWidth="1"/>
    <col min="3586" max="3586" width="40.85546875" style="38" customWidth="1"/>
    <col min="3587" max="3587" width="5.140625" style="38" customWidth="1"/>
    <col min="3588" max="3589" width="4.28515625" style="38" customWidth="1"/>
    <col min="3590" max="3590" width="8.5703125" style="38" customWidth="1"/>
    <col min="3591" max="3591" width="6.7109375" style="38" customWidth="1"/>
    <col min="3592" max="3592" width="11.28515625" style="38" customWidth="1"/>
    <col min="3593" max="3593" width="12.28515625" style="38" customWidth="1"/>
    <col min="3594" max="3840" width="9.140625" style="38"/>
    <col min="3841" max="3841" width="3.5703125" style="38" customWidth="1"/>
    <col min="3842" max="3842" width="40.85546875" style="38" customWidth="1"/>
    <col min="3843" max="3843" width="5.140625" style="38" customWidth="1"/>
    <col min="3844" max="3845" width="4.28515625" style="38" customWidth="1"/>
    <col min="3846" max="3846" width="8.5703125" style="38" customWidth="1"/>
    <col min="3847" max="3847" width="6.7109375" style="38" customWidth="1"/>
    <col min="3848" max="3848" width="11.28515625" style="38" customWidth="1"/>
    <col min="3849" max="3849" width="12.28515625" style="38" customWidth="1"/>
    <col min="3850" max="4096" width="9.140625" style="38"/>
    <col min="4097" max="4097" width="3.5703125" style="38" customWidth="1"/>
    <col min="4098" max="4098" width="40.85546875" style="38" customWidth="1"/>
    <col min="4099" max="4099" width="5.140625" style="38" customWidth="1"/>
    <col min="4100" max="4101" width="4.28515625" style="38" customWidth="1"/>
    <col min="4102" max="4102" width="8.5703125" style="38" customWidth="1"/>
    <col min="4103" max="4103" width="6.7109375" style="38" customWidth="1"/>
    <col min="4104" max="4104" width="11.28515625" style="38" customWidth="1"/>
    <col min="4105" max="4105" width="12.28515625" style="38" customWidth="1"/>
    <col min="4106" max="4352" width="9.140625" style="38"/>
    <col min="4353" max="4353" width="3.5703125" style="38" customWidth="1"/>
    <col min="4354" max="4354" width="40.85546875" style="38" customWidth="1"/>
    <col min="4355" max="4355" width="5.140625" style="38" customWidth="1"/>
    <col min="4356" max="4357" width="4.28515625" style="38" customWidth="1"/>
    <col min="4358" max="4358" width="8.5703125" style="38" customWidth="1"/>
    <col min="4359" max="4359" width="6.7109375" style="38" customWidth="1"/>
    <col min="4360" max="4360" width="11.28515625" style="38" customWidth="1"/>
    <col min="4361" max="4361" width="12.28515625" style="38" customWidth="1"/>
    <col min="4362" max="4608" width="9.140625" style="38"/>
    <col min="4609" max="4609" width="3.5703125" style="38" customWidth="1"/>
    <col min="4610" max="4610" width="40.85546875" style="38" customWidth="1"/>
    <col min="4611" max="4611" width="5.140625" style="38" customWidth="1"/>
    <col min="4612" max="4613" width="4.28515625" style="38" customWidth="1"/>
    <col min="4614" max="4614" width="8.5703125" style="38" customWidth="1"/>
    <col min="4615" max="4615" width="6.7109375" style="38" customWidth="1"/>
    <col min="4616" max="4616" width="11.28515625" style="38" customWidth="1"/>
    <col min="4617" max="4617" width="12.28515625" style="38" customWidth="1"/>
    <col min="4618" max="4864" width="9.140625" style="38"/>
    <col min="4865" max="4865" width="3.5703125" style="38" customWidth="1"/>
    <col min="4866" max="4866" width="40.85546875" style="38" customWidth="1"/>
    <col min="4867" max="4867" width="5.140625" style="38" customWidth="1"/>
    <col min="4868" max="4869" width="4.28515625" style="38" customWidth="1"/>
    <col min="4870" max="4870" width="8.5703125" style="38" customWidth="1"/>
    <col min="4871" max="4871" width="6.7109375" style="38" customWidth="1"/>
    <col min="4872" max="4872" width="11.28515625" style="38" customWidth="1"/>
    <col min="4873" max="4873" width="12.28515625" style="38" customWidth="1"/>
    <col min="4874" max="5120" width="9.140625" style="38"/>
    <col min="5121" max="5121" width="3.5703125" style="38" customWidth="1"/>
    <col min="5122" max="5122" width="40.85546875" style="38" customWidth="1"/>
    <col min="5123" max="5123" width="5.140625" style="38" customWidth="1"/>
    <col min="5124" max="5125" width="4.28515625" style="38" customWidth="1"/>
    <col min="5126" max="5126" width="8.5703125" style="38" customWidth="1"/>
    <col min="5127" max="5127" width="6.7109375" style="38" customWidth="1"/>
    <col min="5128" max="5128" width="11.28515625" style="38" customWidth="1"/>
    <col min="5129" max="5129" width="12.28515625" style="38" customWidth="1"/>
    <col min="5130" max="5376" width="9.140625" style="38"/>
    <col min="5377" max="5377" width="3.5703125" style="38" customWidth="1"/>
    <col min="5378" max="5378" width="40.85546875" style="38" customWidth="1"/>
    <col min="5379" max="5379" width="5.140625" style="38" customWidth="1"/>
    <col min="5380" max="5381" width="4.28515625" style="38" customWidth="1"/>
    <col min="5382" max="5382" width="8.5703125" style="38" customWidth="1"/>
    <col min="5383" max="5383" width="6.7109375" style="38" customWidth="1"/>
    <col min="5384" max="5384" width="11.28515625" style="38" customWidth="1"/>
    <col min="5385" max="5385" width="12.28515625" style="38" customWidth="1"/>
    <col min="5386" max="5632" width="9.140625" style="38"/>
    <col min="5633" max="5633" width="3.5703125" style="38" customWidth="1"/>
    <col min="5634" max="5634" width="40.85546875" style="38" customWidth="1"/>
    <col min="5635" max="5635" width="5.140625" style="38" customWidth="1"/>
    <col min="5636" max="5637" width="4.28515625" style="38" customWidth="1"/>
    <col min="5638" max="5638" width="8.5703125" style="38" customWidth="1"/>
    <col min="5639" max="5639" width="6.7109375" style="38" customWidth="1"/>
    <col min="5640" max="5640" width="11.28515625" style="38" customWidth="1"/>
    <col min="5641" max="5641" width="12.28515625" style="38" customWidth="1"/>
    <col min="5642" max="5888" width="9.140625" style="38"/>
    <col min="5889" max="5889" width="3.5703125" style="38" customWidth="1"/>
    <col min="5890" max="5890" width="40.85546875" style="38" customWidth="1"/>
    <col min="5891" max="5891" width="5.140625" style="38" customWidth="1"/>
    <col min="5892" max="5893" width="4.28515625" style="38" customWidth="1"/>
    <col min="5894" max="5894" width="8.5703125" style="38" customWidth="1"/>
    <col min="5895" max="5895" width="6.7109375" style="38" customWidth="1"/>
    <col min="5896" max="5896" width="11.28515625" style="38" customWidth="1"/>
    <col min="5897" max="5897" width="12.28515625" style="38" customWidth="1"/>
    <col min="5898" max="6144" width="9.140625" style="38"/>
    <col min="6145" max="6145" width="3.5703125" style="38" customWidth="1"/>
    <col min="6146" max="6146" width="40.85546875" style="38" customWidth="1"/>
    <col min="6147" max="6147" width="5.140625" style="38" customWidth="1"/>
    <col min="6148" max="6149" width="4.28515625" style="38" customWidth="1"/>
    <col min="6150" max="6150" width="8.5703125" style="38" customWidth="1"/>
    <col min="6151" max="6151" width="6.7109375" style="38" customWidth="1"/>
    <col min="6152" max="6152" width="11.28515625" style="38" customWidth="1"/>
    <col min="6153" max="6153" width="12.28515625" style="38" customWidth="1"/>
    <col min="6154" max="6400" width="9.140625" style="38"/>
    <col min="6401" max="6401" width="3.5703125" style="38" customWidth="1"/>
    <col min="6402" max="6402" width="40.85546875" style="38" customWidth="1"/>
    <col min="6403" max="6403" width="5.140625" style="38" customWidth="1"/>
    <col min="6404" max="6405" width="4.28515625" style="38" customWidth="1"/>
    <col min="6406" max="6406" width="8.5703125" style="38" customWidth="1"/>
    <col min="6407" max="6407" width="6.7109375" style="38" customWidth="1"/>
    <col min="6408" max="6408" width="11.28515625" style="38" customWidth="1"/>
    <col min="6409" max="6409" width="12.28515625" style="38" customWidth="1"/>
    <col min="6410" max="6656" width="9.140625" style="38"/>
    <col min="6657" max="6657" width="3.5703125" style="38" customWidth="1"/>
    <col min="6658" max="6658" width="40.85546875" style="38" customWidth="1"/>
    <col min="6659" max="6659" width="5.140625" style="38" customWidth="1"/>
    <col min="6660" max="6661" width="4.28515625" style="38" customWidth="1"/>
    <col min="6662" max="6662" width="8.5703125" style="38" customWidth="1"/>
    <col min="6663" max="6663" width="6.7109375" style="38" customWidth="1"/>
    <col min="6664" max="6664" width="11.28515625" style="38" customWidth="1"/>
    <col min="6665" max="6665" width="12.28515625" style="38" customWidth="1"/>
    <col min="6666" max="6912" width="9.140625" style="38"/>
    <col min="6913" max="6913" width="3.5703125" style="38" customWidth="1"/>
    <col min="6914" max="6914" width="40.85546875" style="38" customWidth="1"/>
    <col min="6915" max="6915" width="5.140625" style="38" customWidth="1"/>
    <col min="6916" max="6917" width="4.28515625" style="38" customWidth="1"/>
    <col min="6918" max="6918" width="8.5703125" style="38" customWidth="1"/>
    <col min="6919" max="6919" width="6.7109375" style="38" customWidth="1"/>
    <col min="6920" max="6920" width="11.28515625" style="38" customWidth="1"/>
    <col min="6921" max="6921" width="12.28515625" style="38" customWidth="1"/>
    <col min="6922" max="7168" width="9.140625" style="38"/>
    <col min="7169" max="7169" width="3.5703125" style="38" customWidth="1"/>
    <col min="7170" max="7170" width="40.85546875" style="38" customWidth="1"/>
    <col min="7171" max="7171" width="5.140625" style="38" customWidth="1"/>
    <col min="7172" max="7173" width="4.28515625" style="38" customWidth="1"/>
    <col min="7174" max="7174" width="8.5703125" style="38" customWidth="1"/>
    <col min="7175" max="7175" width="6.7109375" style="38" customWidth="1"/>
    <col min="7176" max="7176" width="11.28515625" style="38" customWidth="1"/>
    <col min="7177" max="7177" width="12.28515625" style="38" customWidth="1"/>
    <col min="7178" max="7424" width="9.140625" style="38"/>
    <col min="7425" max="7425" width="3.5703125" style="38" customWidth="1"/>
    <col min="7426" max="7426" width="40.85546875" style="38" customWidth="1"/>
    <col min="7427" max="7427" width="5.140625" style="38" customWidth="1"/>
    <col min="7428" max="7429" width="4.28515625" style="38" customWidth="1"/>
    <col min="7430" max="7430" width="8.5703125" style="38" customWidth="1"/>
    <col min="7431" max="7431" width="6.7109375" style="38" customWidth="1"/>
    <col min="7432" max="7432" width="11.28515625" style="38" customWidth="1"/>
    <col min="7433" max="7433" width="12.28515625" style="38" customWidth="1"/>
    <col min="7434" max="7680" width="9.140625" style="38"/>
    <col min="7681" max="7681" width="3.5703125" style="38" customWidth="1"/>
    <col min="7682" max="7682" width="40.85546875" style="38" customWidth="1"/>
    <col min="7683" max="7683" width="5.140625" style="38" customWidth="1"/>
    <col min="7684" max="7685" width="4.28515625" style="38" customWidth="1"/>
    <col min="7686" max="7686" width="8.5703125" style="38" customWidth="1"/>
    <col min="7687" max="7687" width="6.7109375" style="38" customWidth="1"/>
    <col min="7688" max="7688" width="11.28515625" style="38" customWidth="1"/>
    <col min="7689" max="7689" width="12.28515625" style="38" customWidth="1"/>
    <col min="7690" max="7936" width="9.140625" style="38"/>
    <col min="7937" max="7937" width="3.5703125" style="38" customWidth="1"/>
    <col min="7938" max="7938" width="40.85546875" style="38" customWidth="1"/>
    <col min="7939" max="7939" width="5.140625" style="38" customWidth="1"/>
    <col min="7940" max="7941" width="4.28515625" style="38" customWidth="1"/>
    <col min="7942" max="7942" width="8.5703125" style="38" customWidth="1"/>
    <col min="7943" max="7943" width="6.7109375" style="38" customWidth="1"/>
    <col min="7944" max="7944" width="11.28515625" style="38" customWidth="1"/>
    <col min="7945" max="7945" width="12.28515625" style="38" customWidth="1"/>
    <col min="7946" max="8192" width="9.140625" style="38"/>
    <col min="8193" max="8193" width="3.5703125" style="38" customWidth="1"/>
    <col min="8194" max="8194" width="40.85546875" style="38" customWidth="1"/>
    <col min="8195" max="8195" width="5.140625" style="38" customWidth="1"/>
    <col min="8196" max="8197" width="4.28515625" style="38" customWidth="1"/>
    <col min="8198" max="8198" width="8.5703125" style="38" customWidth="1"/>
    <col min="8199" max="8199" width="6.7109375" style="38" customWidth="1"/>
    <col min="8200" max="8200" width="11.28515625" style="38" customWidth="1"/>
    <col min="8201" max="8201" width="12.28515625" style="38" customWidth="1"/>
    <col min="8202" max="8448" width="9.140625" style="38"/>
    <col min="8449" max="8449" width="3.5703125" style="38" customWidth="1"/>
    <col min="8450" max="8450" width="40.85546875" style="38" customWidth="1"/>
    <col min="8451" max="8451" width="5.140625" style="38" customWidth="1"/>
    <col min="8452" max="8453" width="4.28515625" style="38" customWidth="1"/>
    <col min="8454" max="8454" width="8.5703125" style="38" customWidth="1"/>
    <col min="8455" max="8455" width="6.7109375" style="38" customWidth="1"/>
    <col min="8456" max="8456" width="11.28515625" style="38" customWidth="1"/>
    <col min="8457" max="8457" width="12.28515625" style="38" customWidth="1"/>
    <col min="8458" max="8704" width="9.140625" style="38"/>
    <col min="8705" max="8705" width="3.5703125" style="38" customWidth="1"/>
    <col min="8706" max="8706" width="40.85546875" style="38" customWidth="1"/>
    <col min="8707" max="8707" width="5.140625" style="38" customWidth="1"/>
    <col min="8708" max="8709" width="4.28515625" style="38" customWidth="1"/>
    <col min="8710" max="8710" width="8.5703125" style="38" customWidth="1"/>
    <col min="8711" max="8711" width="6.7109375" style="38" customWidth="1"/>
    <col min="8712" max="8712" width="11.28515625" style="38" customWidth="1"/>
    <col min="8713" max="8713" width="12.28515625" style="38" customWidth="1"/>
    <col min="8714" max="8960" width="9.140625" style="38"/>
    <col min="8961" max="8961" width="3.5703125" style="38" customWidth="1"/>
    <col min="8962" max="8962" width="40.85546875" style="38" customWidth="1"/>
    <col min="8963" max="8963" width="5.140625" style="38" customWidth="1"/>
    <col min="8964" max="8965" width="4.28515625" style="38" customWidth="1"/>
    <col min="8966" max="8966" width="8.5703125" style="38" customWidth="1"/>
    <col min="8967" max="8967" width="6.7109375" style="38" customWidth="1"/>
    <col min="8968" max="8968" width="11.28515625" style="38" customWidth="1"/>
    <col min="8969" max="8969" width="12.28515625" style="38" customWidth="1"/>
    <col min="8970" max="9216" width="9.140625" style="38"/>
    <col min="9217" max="9217" width="3.5703125" style="38" customWidth="1"/>
    <col min="9218" max="9218" width="40.85546875" style="38" customWidth="1"/>
    <col min="9219" max="9219" width="5.140625" style="38" customWidth="1"/>
    <col min="9220" max="9221" width="4.28515625" style="38" customWidth="1"/>
    <col min="9222" max="9222" width="8.5703125" style="38" customWidth="1"/>
    <col min="9223" max="9223" width="6.7109375" style="38" customWidth="1"/>
    <col min="9224" max="9224" width="11.28515625" style="38" customWidth="1"/>
    <col min="9225" max="9225" width="12.28515625" style="38" customWidth="1"/>
    <col min="9226" max="9472" width="9.140625" style="38"/>
    <col min="9473" max="9473" width="3.5703125" style="38" customWidth="1"/>
    <col min="9474" max="9474" width="40.85546875" style="38" customWidth="1"/>
    <col min="9475" max="9475" width="5.140625" style="38" customWidth="1"/>
    <col min="9476" max="9477" width="4.28515625" style="38" customWidth="1"/>
    <col min="9478" max="9478" width="8.5703125" style="38" customWidth="1"/>
    <col min="9479" max="9479" width="6.7109375" style="38" customWidth="1"/>
    <col min="9480" max="9480" width="11.28515625" style="38" customWidth="1"/>
    <col min="9481" max="9481" width="12.28515625" style="38" customWidth="1"/>
    <col min="9482" max="9728" width="9.140625" style="38"/>
    <col min="9729" max="9729" width="3.5703125" style="38" customWidth="1"/>
    <col min="9730" max="9730" width="40.85546875" style="38" customWidth="1"/>
    <col min="9731" max="9731" width="5.140625" style="38" customWidth="1"/>
    <col min="9732" max="9733" width="4.28515625" style="38" customWidth="1"/>
    <col min="9734" max="9734" width="8.5703125" style="38" customWidth="1"/>
    <col min="9735" max="9735" width="6.7109375" style="38" customWidth="1"/>
    <col min="9736" max="9736" width="11.28515625" style="38" customWidth="1"/>
    <col min="9737" max="9737" width="12.28515625" style="38" customWidth="1"/>
    <col min="9738" max="9984" width="9.140625" style="38"/>
    <col min="9985" max="9985" width="3.5703125" style="38" customWidth="1"/>
    <col min="9986" max="9986" width="40.85546875" style="38" customWidth="1"/>
    <col min="9987" max="9987" width="5.140625" style="38" customWidth="1"/>
    <col min="9988" max="9989" width="4.28515625" style="38" customWidth="1"/>
    <col min="9990" max="9990" width="8.5703125" style="38" customWidth="1"/>
    <col min="9991" max="9991" width="6.7109375" style="38" customWidth="1"/>
    <col min="9992" max="9992" width="11.28515625" style="38" customWidth="1"/>
    <col min="9993" max="9993" width="12.28515625" style="38" customWidth="1"/>
    <col min="9994" max="10240" width="9.140625" style="38"/>
    <col min="10241" max="10241" width="3.5703125" style="38" customWidth="1"/>
    <col min="10242" max="10242" width="40.85546875" style="38" customWidth="1"/>
    <col min="10243" max="10243" width="5.140625" style="38" customWidth="1"/>
    <col min="10244" max="10245" width="4.28515625" style="38" customWidth="1"/>
    <col min="10246" max="10246" width="8.5703125" style="38" customWidth="1"/>
    <col min="10247" max="10247" width="6.7109375" style="38" customWidth="1"/>
    <col min="10248" max="10248" width="11.28515625" style="38" customWidth="1"/>
    <col min="10249" max="10249" width="12.28515625" style="38" customWidth="1"/>
    <col min="10250" max="10496" width="9.140625" style="38"/>
    <col min="10497" max="10497" width="3.5703125" style="38" customWidth="1"/>
    <col min="10498" max="10498" width="40.85546875" style="38" customWidth="1"/>
    <col min="10499" max="10499" width="5.140625" style="38" customWidth="1"/>
    <col min="10500" max="10501" width="4.28515625" style="38" customWidth="1"/>
    <col min="10502" max="10502" width="8.5703125" style="38" customWidth="1"/>
    <col min="10503" max="10503" width="6.7109375" style="38" customWidth="1"/>
    <col min="10504" max="10504" width="11.28515625" style="38" customWidth="1"/>
    <col min="10505" max="10505" width="12.28515625" style="38" customWidth="1"/>
    <col min="10506" max="10752" width="9.140625" style="38"/>
    <col min="10753" max="10753" width="3.5703125" style="38" customWidth="1"/>
    <col min="10754" max="10754" width="40.85546875" style="38" customWidth="1"/>
    <col min="10755" max="10755" width="5.140625" style="38" customWidth="1"/>
    <col min="10756" max="10757" width="4.28515625" style="38" customWidth="1"/>
    <col min="10758" max="10758" width="8.5703125" style="38" customWidth="1"/>
    <col min="10759" max="10759" width="6.7109375" style="38" customWidth="1"/>
    <col min="10760" max="10760" width="11.28515625" style="38" customWidth="1"/>
    <col min="10761" max="10761" width="12.28515625" style="38" customWidth="1"/>
    <col min="10762" max="11008" width="9.140625" style="38"/>
    <col min="11009" max="11009" width="3.5703125" style="38" customWidth="1"/>
    <col min="11010" max="11010" width="40.85546875" style="38" customWidth="1"/>
    <col min="11011" max="11011" width="5.140625" style="38" customWidth="1"/>
    <col min="11012" max="11013" width="4.28515625" style="38" customWidth="1"/>
    <col min="11014" max="11014" width="8.5703125" style="38" customWidth="1"/>
    <col min="11015" max="11015" width="6.7109375" style="38" customWidth="1"/>
    <col min="11016" max="11016" width="11.28515625" style="38" customWidth="1"/>
    <col min="11017" max="11017" width="12.28515625" style="38" customWidth="1"/>
    <col min="11018" max="11264" width="9.140625" style="38"/>
    <col min="11265" max="11265" width="3.5703125" style="38" customWidth="1"/>
    <col min="11266" max="11266" width="40.85546875" style="38" customWidth="1"/>
    <col min="11267" max="11267" width="5.140625" style="38" customWidth="1"/>
    <col min="11268" max="11269" width="4.28515625" style="38" customWidth="1"/>
    <col min="11270" max="11270" width="8.5703125" style="38" customWidth="1"/>
    <col min="11271" max="11271" width="6.7109375" style="38" customWidth="1"/>
    <col min="11272" max="11272" width="11.28515625" style="38" customWidth="1"/>
    <col min="11273" max="11273" width="12.28515625" style="38" customWidth="1"/>
    <col min="11274" max="11520" width="9.140625" style="38"/>
    <col min="11521" max="11521" width="3.5703125" style="38" customWidth="1"/>
    <col min="11522" max="11522" width="40.85546875" style="38" customWidth="1"/>
    <col min="11523" max="11523" width="5.140625" style="38" customWidth="1"/>
    <col min="11524" max="11525" width="4.28515625" style="38" customWidth="1"/>
    <col min="11526" max="11526" width="8.5703125" style="38" customWidth="1"/>
    <col min="11527" max="11527" width="6.7109375" style="38" customWidth="1"/>
    <col min="11528" max="11528" width="11.28515625" style="38" customWidth="1"/>
    <col min="11529" max="11529" width="12.28515625" style="38" customWidth="1"/>
    <col min="11530" max="11776" width="9.140625" style="38"/>
    <col min="11777" max="11777" width="3.5703125" style="38" customWidth="1"/>
    <col min="11778" max="11778" width="40.85546875" style="38" customWidth="1"/>
    <col min="11779" max="11779" width="5.140625" style="38" customWidth="1"/>
    <col min="11780" max="11781" width="4.28515625" style="38" customWidth="1"/>
    <col min="11782" max="11782" width="8.5703125" style="38" customWidth="1"/>
    <col min="11783" max="11783" width="6.7109375" style="38" customWidth="1"/>
    <col min="11784" max="11784" width="11.28515625" style="38" customWidth="1"/>
    <col min="11785" max="11785" width="12.28515625" style="38" customWidth="1"/>
    <col min="11786" max="12032" width="9.140625" style="38"/>
    <col min="12033" max="12033" width="3.5703125" style="38" customWidth="1"/>
    <col min="12034" max="12034" width="40.85546875" style="38" customWidth="1"/>
    <col min="12035" max="12035" width="5.140625" style="38" customWidth="1"/>
    <col min="12036" max="12037" width="4.28515625" style="38" customWidth="1"/>
    <col min="12038" max="12038" width="8.5703125" style="38" customWidth="1"/>
    <col min="12039" max="12039" width="6.7109375" style="38" customWidth="1"/>
    <col min="12040" max="12040" width="11.28515625" style="38" customWidth="1"/>
    <col min="12041" max="12041" width="12.28515625" style="38" customWidth="1"/>
    <col min="12042" max="12288" width="9.140625" style="38"/>
    <col min="12289" max="12289" width="3.5703125" style="38" customWidth="1"/>
    <col min="12290" max="12290" width="40.85546875" style="38" customWidth="1"/>
    <col min="12291" max="12291" width="5.140625" style="38" customWidth="1"/>
    <col min="12292" max="12293" width="4.28515625" style="38" customWidth="1"/>
    <col min="12294" max="12294" width="8.5703125" style="38" customWidth="1"/>
    <col min="12295" max="12295" width="6.7109375" style="38" customWidth="1"/>
    <col min="12296" max="12296" width="11.28515625" style="38" customWidth="1"/>
    <col min="12297" max="12297" width="12.28515625" style="38" customWidth="1"/>
    <col min="12298" max="12544" width="9.140625" style="38"/>
    <col min="12545" max="12545" width="3.5703125" style="38" customWidth="1"/>
    <col min="12546" max="12546" width="40.85546875" style="38" customWidth="1"/>
    <col min="12547" max="12547" width="5.140625" style="38" customWidth="1"/>
    <col min="12548" max="12549" width="4.28515625" style="38" customWidth="1"/>
    <col min="12550" max="12550" width="8.5703125" style="38" customWidth="1"/>
    <col min="12551" max="12551" width="6.7109375" style="38" customWidth="1"/>
    <col min="12552" max="12552" width="11.28515625" style="38" customWidth="1"/>
    <col min="12553" max="12553" width="12.28515625" style="38" customWidth="1"/>
    <col min="12554" max="12800" width="9.140625" style="38"/>
    <col min="12801" max="12801" width="3.5703125" style="38" customWidth="1"/>
    <col min="12802" max="12802" width="40.85546875" style="38" customWidth="1"/>
    <col min="12803" max="12803" width="5.140625" style="38" customWidth="1"/>
    <col min="12804" max="12805" width="4.28515625" style="38" customWidth="1"/>
    <col min="12806" max="12806" width="8.5703125" style="38" customWidth="1"/>
    <col min="12807" max="12807" width="6.7109375" style="38" customWidth="1"/>
    <col min="12808" max="12808" width="11.28515625" style="38" customWidth="1"/>
    <col min="12809" max="12809" width="12.28515625" style="38" customWidth="1"/>
    <col min="12810" max="13056" width="9.140625" style="38"/>
    <col min="13057" max="13057" width="3.5703125" style="38" customWidth="1"/>
    <col min="13058" max="13058" width="40.85546875" style="38" customWidth="1"/>
    <col min="13059" max="13059" width="5.140625" style="38" customWidth="1"/>
    <col min="13060" max="13061" width="4.28515625" style="38" customWidth="1"/>
    <col min="13062" max="13062" width="8.5703125" style="38" customWidth="1"/>
    <col min="13063" max="13063" width="6.7109375" style="38" customWidth="1"/>
    <col min="13064" max="13064" width="11.28515625" style="38" customWidth="1"/>
    <col min="13065" max="13065" width="12.28515625" style="38" customWidth="1"/>
    <col min="13066" max="13312" width="9.140625" style="38"/>
    <col min="13313" max="13313" width="3.5703125" style="38" customWidth="1"/>
    <col min="13314" max="13314" width="40.85546875" style="38" customWidth="1"/>
    <col min="13315" max="13315" width="5.140625" style="38" customWidth="1"/>
    <col min="13316" max="13317" width="4.28515625" style="38" customWidth="1"/>
    <col min="13318" max="13318" width="8.5703125" style="38" customWidth="1"/>
    <col min="13319" max="13319" width="6.7109375" style="38" customWidth="1"/>
    <col min="13320" max="13320" width="11.28515625" style="38" customWidth="1"/>
    <col min="13321" max="13321" width="12.28515625" style="38" customWidth="1"/>
    <col min="13322" max="13568" width="9.140625" style="38"/>
    <col min="13569" max="13569" width="3.5703125" style="38" customWidth="1"/>
    <col min="13570" max="13570" width="40.85546875" style="38" customWidth="1"/>
    <col min="13571" max="13571" width="5.140625" style="38" customWidth="1"/>
    <col min="13572" max="13573" width="4.28515625" style="38" customWidth="1"/>
    <col min="13574" max="13574" width="8.5703125" style="38" customWidth="1"/>
    <col min="13575" max="13575" width="6.7109375" style="38" customWidth="1"/>
    <col min="13576" max="13576" width="11.28515625" style="38" customWidth="1"/>
    <col min="13577" max="13577" width="12.28515625" style="38" customWidth="1"/>
    <col min="13578" max="13824" width="9.140625" style="38"/>
    <col min="13825" max="13825" width="3.5703125" style="38" customWidth="1"/>
    <col min="13826" max="13826" width="40.85546875" style="38" customWidth="1"/>
    <col min="13827" max="13827" width="5.140625" style="38" customWidth="1"/>
    <col min="13828" max="13829" width="4.28515625" style="38" customWidth="1"/>
    <col min="13830" max="13830" width="8.5703125" style="38" customWidth="1"/>
    <col min="13831" max="13831" width="6.7109375" style="38" customWidth="1"/>
    <col min="13832" max="13832" width="11.28515625" style="38" customWidth="1"/>
    <col min="13833" max="13833" width="12.28515625" style="38" customWidth="1"/>
    <col min="13834" max="14080" width="9.140625" style="38"/>
    <col min="14081" max="14081" width="3.5703125" style="38" customWidth="1"/>
    <col min="14082" max="14082" width="40.85546875" style="38" customWidth="1"/>
    <col min="14083" max="14083" width="5.140625" style="38" customWidth="1"/>
    <col min="14084" max="14085" width="4.28515625" style="38" customWidth="1"/>
    <col min="14086" max="14086" width="8.5703125" style="38" customWidth="1"/>
    <col min="14087" max="14087" width="6.7109375" style="38" customWidth="1"/>
    <col min="14088" max="14088" width="11.28515625" style="38" customWidth="1"/>
    <col min="14089" max="14089" width="12.28515625" style="38" customWidth="1"/>
    <col min="14090" max="14336" width="9.140625" style="38"/>
    <col min="14337" max="14337" width="3.5703125" style="38" customWidth="1"/>
    <col min="14338" max="14338" width="40.85546875" style="38" customWidth="1"/>
    <col min="14339" max="14339" width="5.140625" style="38" customWidth="1"/>
    <col min="14340" max="14341" width="4.28515625" style="38" customWidth="1"/>
    <col min="14342" max="14342" width="8.5703125" style="38" customWidth="1"/>
    <col min="14343" max="14343" width="6.7109375" style="38" customWidth="1"/>
    <col min="14344" max="14344" width="11.28515625" style="38" customWidth="1"/>
    <col min="14345" max="14345" width="12.28515625" style="38" customWidth="1"/>
    <col min="14346" max="14592" width="9.140625" style="38"/>
    <col min="14593" max="14593" width="3.5703125" style="38" customWidth="1"/>
    <col min="14594" max="14594" width="40.85546875" style="38" customWidth="1"/>
    <col min="14595" max="14595" width="5.140625" style="38" customWidth="1"/>
    <col min="14596" max="14597" width="4.28515625" style="38" customWidth="1"/>
    <col min="14598" max="14598" width="8.5703125" style="38" customWidth="1"/>
    <col min="14599" max="14599" width="6.7109375" style="38" customWidth="1"/>
    <col min="14600" max="14600" width="11.28515625" style="38" customWidth="1"/>
    <col min="14601" max="14601" width="12.28515625" style="38" customWidth="1"/>
    <col min="14602" max="14848" width="9.140625" style="38"/>
    <col min="14849" max="14849" width="3.5703125" style="38" customWidth="1"/>
    <col min="14850" max="14850" width="40.85546875" style="38" customWidth="1"/>
    <col min="14851" max="14851" width="5.140625" style="38" customWidth="1"/>
    <col min="14852" max="14853" width="4.28515625" style="38" customWidth="1"/>
    <col min="14854" max="14854" width="8.5703125" style="38" customWidth="1"/>
    <col min="14855" max="14855" width="6.7109375" style="38" customWidth="1"/>
    <col min="14856" max="14856" width="11.28515625" style="38" customWidth="1"/>
    <col min="14857" max="14857" width="12.28515625" style="38" customWidth="1"/>
    <col min="14858" max="15104" width="9.140625" style="38"/>
    <col min="15105" max="15105" width="3.5703125" style="38" customWidth="1"/>
    <col min="15106" max="15106" width="40.85546875" style="38" customWidth="1"/>
    <col min="15107" max="15107" width="5.140625" style="38" customWidth="1"/>
    <col min="15108" max="15109" width="4.28515625" style="38" customWidth="1"/>
    <col min="15110" max="15110" width="8.5703125" style="38" customWidth="1"/>
    <col min="15111" max="15111" width="6.7109375" style="38" customWidth="1"/>
    <col min="15112" max="15112" width="11.28515625" style="38" customWidth="1"/>
    <col min="15113" max="15113" width="12.28515625" style="38" customWidth="1"/>
    <col min="15114" max="15360" width="9.140625" style="38"/>
    <col min="15361" max="15361" width="3.5703125" style="38" customWidth="1"/>
    <col min="15362" max="15362" width="40.85546875" style="38" customWidth="1"/>
    <col min="15363" max="15363" width="5.140625" style="38" customWidth="1"/>
    <col min="15364" max="15365" width="4.28515625" style="38" customWidth="1"/>
    <col min="15366" max="15366" width="8.5703125" style="38" customWidth="1"/>
    <col min="15367" max="15367" width="6.7109375" style="38" customWidth="1"/>
    <col min="15368" max="15368" width="11.28515625" style="38" customWidth="1"/>
    <col min="15369" max="15369" width="12.28515625" style="38" customWidth="1"/>
    <col min="15370" max="15616" width="9.140625" style="38"/>
    <col min="15617" max="15617" width="3.5703125" style="38" customWidth="1"/>
    <col min="15618" max="15618" width="40.85546875" style="38" customWidth="1"/>
    <col min="15619" max="15619" width="5.140625" style="38" customWidth="1"/>
    <col min="15620" max="15621" width="4.28515625" style="38" customWidth="1"/>
    <col min="15622" max="15622" width="8.5703125" style="38" customWidth="1"/>
    <col min="15623" max="15623" width="6.7109375" style="38" customWidth="1"/>
    <col min="15624" max="15624" width="11.28515625" style="38" customWidth="1"/>
    <col min="15625" max="15625" width="12.28515625" style="38" customWidth="1"/>
    <col min="15626" max="15872" width="9.140625" style="38"/>
    <col min="15873" max="15873" width="3.5703125" style="38" customWidth="1"/>
    <col min="15874" max="15874" width="40.85546875" style="38" customWidth="1"/>
    <col min="15875" max="15875" width="5.140625" style="38" customWidth="1"/>
    <col min="15876" max="15877" width="4.28515625" style="38" customWidth="1"/>
    <col min="15878" max="15878" width="8.5703125" style="38" customWidth="1"/>
    <col min="15879" max="15879" width="6.7109375" style="38" customWidth="1"/>
    <col min="15880" max="15880" width="11.28515625" style="38" customWidth="1"/>
    <col min="15881" max="15881" width="12.28515625" style="38" customWidth="1"/>
    <col min="15882" max="16128" width="9.140625" style="38"/>
    <col min="16129" max="16129" width="3.5703125" style="38" customWidth="1"/>
    <col min="16130" max="16130" width="40.85546875" style="38" customWidth="1"/>
    <col min="16131" max="16131" width="5.140625" style="38" customWidth="1"/>
    <col min="16132" max="16133" width="4.28515625" style="38" customWidth="1"/>
    <col min="16134" max="16134" width="8.5703125" style="38" customWidth="1"/>
    <col min="16135" max="16135" width="6.7109375" style="38" customWidth="1"/>
    <col min="16136" max="16136" width="11.28515625" style="38" customWidth="1"/>
    <col min="16137" max="16137" width="12.28515625" style="38" customWidth="1"/>
    <col min="16138" max="16384" width="9.140625" style="38"/>
  </cols>
  <sheetData>
    <row r="1" spans="1:10" ht="75" customHeight="1">
      <c r="A1" s="114"/>
      <c r="B1" s="115"/>
      <c r="C1" s="355" t="s">
        <v>317</v>
      </c>
      <c r="D1" s="355"/>
      <c r="E1" s="355"/>
      <c r="F1" s="355"/>
      <c r="G1" s="355"/>
      <c r="H1" s="355"/>
      <c r="I1" s="355"/>
      <c r="J1" s="355"/>
    </row>
    <row r="2" spans="1:10" ht="25.5" customHeight="1">
      <c r="A2" s="114"/>
      <c r="B2" s="115"/>
      <c r="C2" s="355"/>
      <c r="D2" s="355"/>
      <c r="E2" s="355"/>
      <c r="F2" s="355"/>
      <c r="G2" s="355"/>
      <c r="H2" s="355"/>
      <c r="I2" s="355"/>
      <c r="J2" s="355"/>
    </row>
    <row r="3" spans="1:10" s="23" customFormat="1" ht="37.5" hidden="1" customHeight="1">
      <c r="A3" s="114"/>
      <c r="B3" s="115"/>
      <c r="C3" s="355"/>
      <c r="D3" s="355"/>
      <c r="E3" s="355"/>
      <c r="F3" s="355"/>
      <c r="G3" s="355"/>
      <c r="H3" s="355"/>
      <c r="I3" s="355"/>
      <c r="J3" s="355"/>
    </row>
    <row r="4" spans="1:10" s="39" customFormat="1" hidden="1">
      <c r="A4" s="116"/>
      <c r="B4" s="117"/>
      <c r="C4" s="355"/>
      <c r="D4" s="355"/>
      <c r="E4" s="355"/>
      <c r="F4" s="355"/>
      <c r="G4" s="355"/>
      <c r="H4" s="355"/>
      <c r="I4" s="355"/>
      <c r="J4" s="355"/>
    </row>
    <row r="5" spans="1:10" s="41" customFormat="1" ht="30.75" customHeight="1">
      <c r="A5" s="116"/>
      <c r="B5" s="117"/>
      <c r="C5" s="148"/>
      <c r="D5" s="148"/>
      <c r="E5" s="148"/>
      <c r="F5" s="148"/>
      <c r="G5" s="148"/>
      <c r="H5" s="169"/>
      <c r="I5" s="148"/>
    </row>
    <row r="6" spans="1:10" s="39" customFormat="1" ht="33.75" customHeight="1">
      <c r="A6" s="356" t="s">
        <v>318</v>
      </c>
      <c r="B6" s="357"/>
      <c r="C6" s="357"/>
      <c r="D6" s="357"/>
      <c r="E6" s="357"/>
      <c r="F6" s="357"/>
      <c r="G6" s="357"/>
      <c r="H6" s="357"/>
      <c r="I6" s="357"/>
    </row>
    <row r="7" spans="1:10" s="39" customFormat="1" ht="13.5" thickBot="1">
      <c r="A7" s="116"/>
      <c r="B7" s="117"/>
      <c r="C7" s="117"/>
      <c r="D7" s="117"/>
      <c r="E7" s="117"/>
      <c r="F7" s="119"/>
      <c r="G7" s="358" t="s">
        <v>52</v>
      </c>
      <c r="H7" s="358"/>
      <c r="I7" s="358"/>
    </row>
    <row r="8" spans="1:10" s="39" customFormat="1" ht="30.75" customHeight="1">
      <c r="A8" s="251" t="s">
        <v>53</v>
      </c>
      <c r="B8" s="252" t="s">
        <v>51</v>
      </c>
      <c r="C8" s="253" t="s">
        <v>114</v>
      </c>
      <c r="D8" s="253" t="s">
        <v>115</v>
      </c>
      <c r="E8" s="253" t="s">
        <v>116</v>
      </c>
      <c r="F8" s="253" t="s">
        <v>117</v>
      </c>
      <c r="G8" s="253" t="s">
        <v>118</v>
      </c>
      <c r="H8" s="254" t="s">
        <v>185</v>
      </c>
      <c r="I8" s="123" t="s">
        <v>319</v>
      </c>
      <c r="J8" s="255" t="s">
        <v>313</v>
      </c>
    </row>
    <row r="9" spans="1:10" s="40" customFormat="1" ht="17.25" customHeight="1">
      <c r="A9" s="124">
        <v>1</v>
      </c>
      <c r="B9" s="125">
        <v>2</v>
      </c>
      <c r="C9" s="126" t="s">
        <v>55</v>
      </c>
      <c r="D9" s="126" t="s">
        <v>56</v>
      </c>
      <c r="E9" s="126" t="s">
        <v>57</v>
      </c>
      <c r="F9" s="126" t="s">
        <v>58</v>
      </c>
      <c r="G9" s="126" t="s">
        <v>59</v>
      </c>
      <c r="H9" s="182" t="s">
        <v>211</v>
      </c>
      <c r="I9" s="127">
        <v>9</v>
      </c>
      <c r="J9" s="166">
        <v>10</v>
      </c>
    </row>
    <row r="10" spans="1:10" s="41" customFormat="1" ht="17.25" customHeight="1">
      <c r="A10" s="231">
        <v>1</v>
      </c>
      <c r="B10" s="233" t="s">
        <v>104</v>
      </c>
      <c r="C10" s="264" t="s">
        <v>113</v>
      </c>
      <c r="D10" s="91" t="s">
        <v>94</v>
      </c>
      <c r="E10" s="91" t="s">
        <v>248</v>
      </c>
      <c r="F10" s="91" t="s">
        <v>249</v>
      </c>
      <c r="G10" s="91" t="s">
        <v>119</v>
      </c>
      <c r="H10" s="190">
        <f>H11+H19+H30+H32+H34</f>
        <v>497.8</v>
      </c>
      <c r="I10" s="199">
        <f>I12+I20+I30+I32+I34</f>
        <v>2240.8999999999996</v>
      </c>
      <c r="J10" s="229">
        <f>J11+J19+J30+J32+J34</f>
        <v>2090.8999999999996</v>
      </c>
    </row>
    <row r="11" spans="1:10" ht="17.25" customHeight="1">
      <c r="A11" s="232">
        <v>2</v>
      </c>
      <c r="B11" s="233" t="s">
        <v>250</v>
      </c>
      <c r="C11" s="264" t="s">
        <v>113</v>
      </c>
      <c r="D11" s="91" t="s">
        <v>94</v>
      </c>
      <c r="E11" s="91" t="s">
        <v>95</v>
      </c>
      <c r="F11" s="91" t="s">
        <v>249</v>
      </c>
      <c r="G11" s="91" t="s">
        <v>119</v>
      </c>
      <c r="H11" s="193">
        <f>H12</f>
        <v>27.400000000000006</v>
      </c>
      <c r="I11" s="197">
        <f>I12</f>
        <v>467.9</v>
      </c>
      <c r="J11" s="227">
        <f t="shared" ref="J11:J71" si="0">I11</f>
        <v>467.9</v>
      </c>
    </row>
    <row r="12" spans="1:10" s="39" customFormat="1" ht="51.75" customHeight="1">
      <c r="A12" s="231">
        <v>3</v>
      </c>
      <c r="B12" s="233" t="s">
        <v>49</v>
      </c>
      <c r="C12" s="264" t="s">
        <v>113</v>
      </c>
      <c r="D12" s="91" t="s">
        <v>94</v>
      </c>
      <c r="E12" s="91" t="s">
        <v>95</v>
      </c>
      <c r="F12" s="91" t="s">
        <v>251</v>
      </c>
      <c r="G12" s="91" t="s">
        <v>119</v>
      </c>
      <c r="H12" s="190">
        <f>H13</f>
        <v>27.400000000000006</v>
      </c>
      <c r="I12" s="194">
        <f>I13</f>
        <v>467.9</v>
      </c>
      <c r="J12" s="228">
        <f t="shared" si="0"/>
        <v>467.9</v>
      </c>
    </row>
    <row r="13" spans="1:10" s="40" customFormat="1" ht="35.25" customHeight="1">
      <c r="A13" s="231">
        <v>4</v>
      </c>
      <c r="B13" s="233" t="s">
        <v>96</v>
      </c>
      <c r="C13" s="264" t="s">
        <v>113</v>
      </c>
      <c r="D13" s="91" t="s">
        <v>94</v>
      </c>
      <c r="E13" s="91" t="s">
        <v>95</v>
      </c>
      <c r="F13" s="91" t="s">
        <v>251</v>
      </c>
      <c r="G13" s="91" t="s">
        <v>119</v>
      </c>
      <c r="H13" s="190">
        <f>H14+H16+H18+H15+H17</f>
        <v>27.400000000000006</v>
      </c>
      <c r="I13" s="194">
        <f>I14+I16+I18+I15+I17</f>
        <v>467.9</v>
      </c>
      <c r="J13" s="228">
        <f>J14+J15+J16+J17+J18</f>
        <v>467.9</v>
      </c>
    </row>
    <row r="14" spans="1:10" s="41" customFormat="1" ht="36.75" customHeight="1">
      <c r="A14" s="263">
        <v>5</v>
      </c>
      <c r="B14" s="237" t="s">
        <v>252</v>
      </c>
      <c r="C14" s="264" t="s">
        <v>113</v>
      </c>
      <c r="D14" s="91" t="s">
        <v>94</v>
      </c>
      <c r="E14" s="91" t="s">
        <v>95</v>
      </c>
      <c r="F14" s="91" t="s">
        <v>253</v>
      </c>
      <c r="G14" s="91" t="s">
        <v>97</v>
      </c>
      <c r="H14" s="190">
        <v>-94.1</v>
      </c>
      <c r="I14" s="194">
        <v>346.4</v>
      </c>
      <c r="J14" s="228">
        <f>'10'!I11</f>
        <v>359.4</v>
      </c>
    </row>
    <row r="15" spans="1:10" s="41" customFormat="1" ht="36.75" customHeight="1">
      <c r="A15" s="262">
        <v>6</v>
      </c>
      <c r="B15" s="237" t="s">
        <v>252</v>
      </c>
      <c r="C15" s="264" t="s">
        <v>113</v>
      </c>
      <c r="D15" s="91" t="s">
        <v>94</v>
      </c>
      <c r="E15" s="91" t="s">
        <v>95</v>
      </c>
      <c r="F15" s="91" t="s">
        <v>322</v>
      </c>
      <c r="G15" s="91" t="s">
        <v>97</v>
      </c>
      <c r="H15" s="190">
        <v>13</v>
      </c>
      <c r="I15" s="194">
        <v>13</v>
      </c>
      <c r="J15" s="228">
        <v>0</v>
      </c>
    </row>
    <row r="16" spans="1:10" s="39" customFormat="1" ht="23.25" customHeight="1">
      <c r="A16" s="262">
        <v>7</v>
      </c>
      <c r="B16" s="237" t="s">
        <v>254</v>
      </c>
      <c r="C16" s="264" t="s">
        <v>113</v>
      </c>
      <c r="D16" s="91" t="s">
        <v>94</v>
      </c>
      <c r="E16" s="91" t="s">
        <v>95</v>
      </c>
      <c r="F16" s="91" t="s">
        <v>255</v>
      </c>
      <c r="G16" s="91" t="s">
        <v>256</v>
      </c>
      <c r="H16" s="190">
        <v>104.5</v>
      </c>
      <c r="I16" s="194">
        <v>104.5</v>
      </c>
      <c r="J16" s="228">
        <f>'10'!I13</f>
        <v>108.5</v>
      </c>
    </row>
    <row r="17" spans="1:10" s="39" customFormat="1" ht="23.25" customHeight="1">
      <c r="A17" s="263">
        <v>8</v>
      </c>
      <c r="B17" s="237" t="s">
        <v>254</v>
      </c>
      <c r="C17" s="264" t="s">
        <v>113</v>
      </c>
      <c r="D17" s="91" t="s">
        <v>94</v>
      </c>
      <c r="E17" s="91" t="s">
        <v>95</v>
      </c>
      <c r="F17" s="91" t="s">
        <v>322</v>
      </c>
      <c r="G17" s="91" t="s">
        <v>256</v>
      </c>
      <c r="H17" s="190">
        <v>4</v>
      </c>
      <c r="I17" s="194">
        <v>4</v>
      </c>
      <c r="J17" s="228">
        <v>0</v>
      </c>
    </row>
    <row r="18" spans="1:10" s="41" customFormat="1" ht="50.25" customHeight="1">
      <c r="A18" s="231">
        <v>7</v>
      </c>
      <c r="B18" s="237" t="s">
        <v>100</v>
      </c>
      <c r="C18" s="264" t="s">
        <v>113</v>
      </c>
      <c r="D18" s="91" t="s">
        <v>94</v>
      </c>
      <c r="E18" s="91" t="s">
        <v>95</v>
      </c>
      <c r="F18" s="91" t="s">
        <v>257</v>
      </c>
      <c r="G18" s="91" t="s">
        <v>99</v>
      </c>
      <c r="H18" s="190" t="s">
        <v>209</v>
      </c>
      <c r="I18" s="194">
        <v>0</v>
      </c>
      <c r="J18" s="228">
        <f t="shared" si="0"/>
        <v>0</v>
      </c>
    </row>
    <row r="19" spans="1:10" ht="21.75" customHeight="1">
      <c r="A19" s="232">
        <v>8</v>
      </c>
      <c r="B19" s="237" t="s">
        <v>250</v>
      </c>
      <c r="C19" s="264" t="s">
        <v>113</v>
      </c>
      <c r="D19" s="91" t="s">
        <v>94</v>
      </c>
      <c r="E19" s="91" t="s">
        <v>98</v>
      </c>
      <c r="F19" s="91" t="s">
        <v>249</v>
      </c>
      <c r="G19" s="91" t="s">
        <v>119</v>
      </c>
      <c r="H19" s="193">
        <f>H20</f>
        <v>270.10000000000002</v>
      </c>
      <c r="I19" s="195">
        <f>I20</f>
        <v>1572.7</v>
      </c>
      <c r="J19" s="227">
        <f t="shared" si="0"/>
        <v>1572.7</v>
      </c>
    </row>
    <row r="20" spans="1:10" s="40" customFormat="1" ht="65.25" customHeight="1">
      <c r="A20" s="231">
        <v>9</v>
      </c>
      <c r="B20" s="233" t="s">
        <v>48</v>
      </c>
      <c r="C20" s="264" t="s">
        <v>113</v>
      </c>
      <c r="D20" s="91" t="s">
        <v>94</v>
      </c>
      <c r="E20" s="91" t="s">
        <v>98</v>
      </c>
      <c r="F20" s="91" t="s">
        <v>249</v>
      </c>
      <c r="G20" s="91" t="s">
        <v>119</v>
      </c>
      <c r="H20" s="190">
        <f>H21+H23+H25+H26+H22+H24</f>
        <v>270.10000000000002</v>
      </c>
      <c r="I20" s="194">
        <f>I21+I25+I26+I23+I22+I24</f>
        <v>1572.7</v>
      </c>
      <c r="J20" s="228">
        <f>J21+J22+J23+J24+J25+J26</f>
        <v>1572.6999999999998</v>
      </c>
    </row>
    <row r="21" spans="1:10" ht="31.5">
      <c r="A21" s="262">
        <v>12</v>
      </c>
      <c r="B21" s="237" t="s">
        <v>252</v>
      </c>
      <c r="C21" s="264" t="s">
        <v>113</v>
      </c>
      <c r="D21" s="91" t="s">
        <v>94</v>
      </c>
      <c r="E21" s="91" t="s">
        <v>98</v>
      </c>
      <c r="F21" s="91" t="s">
        <v>258</v>
      </c>
      <c r="G21" s="91" t="s">
        <v>97</v>
      </c>
      <c r="H21" s="190">
        <v>-393.3</v>
      </c>
      <c r="I21" s="194">
        <v>544.4</v>
      </c>
      <c r="J21" s="228">
        <f>'10'!I18</f>
        <v>794.4</v>
      </c>
    </row>
    <row r="22" spans="1:10" ht="31.5">
      <c r="A22" s="262">
        <v>13</v>
      </c>
      <c r="B22" s="237" t="s">
        <v>252</v>
      </c>
      <c r="C22" s="264" t="s">
        <v>113</v>
      </c>
      <c r="D22" s="91" t="s">
        <v>94</v>
      </c>
      <c r="E22" s="91" t="s">
        <v>98</v>
      </c>
      <c r="F22" s="91" t="s">
        <v>323</v>
      </c>
      <c r="G22" s="91" t="s">
        <v>97</v>
      </c>
      <c r="H22" s="190">
        <v>250</v>
      </c>
      <c r="I22" s="194">
        <v>250</v>
      </c>
      <c r="J22" s="228">
        <v>0</v>
      </c>
    </row>
    <row r="23" spans="1:10" ht="36.75" customHeight="1">
      <c r="A23" s="263">
        <v>14</v>
      </c>
      <c r="B23" s="237" t="s">
        <v>254</v>
      </c>
      <c r="C23" s="264" t="s">
        <v>113</v>
      </c>
      <c r="D23" s="91" t="s">
        <v>94</v>
      </c>
      <c r="E23" s="91" t="s">
        <v>98</v>
      </c>
      <c r="F23" s="91" t="s">
        <v>259</v>
      </c>
      <c r="G23" s="91" t="s">
        <v>256</v>
      </c>
      <c r="H23" s="190">
        <v>168.9</v>
      </c>
      <c r="I23" s="194">
        <v>168.9</v>
      </c>
      <c r="J23" s="228">
        <f>'10'!I20</f>
        <v>239.9</v>
      </c>
    </row>
    <row r="24" spans="1:10" ht="36.75" customHeight="1">
      <c r="A24" s="262">
        <v>15</v>
      </c>
      <c r="B24" s="237" t="s">
        <v>254</v>
      </c>
      <c r="C24" s="264" t="s">
        <v>113</v>
      </c>
      <c r="D24" s="91" t="s">
        <v>94</v>
      </c>
      <c r="E24" s="91" t="s">
        <v>98</v>
      </c>
      <c r="F24" s="91" t="s">
        <v>323</v>
      </c>
      <c r="G24" s="91" t="s">
        <v>256</v>
      </c>
      <c r="H24" s="190">
        <v>71</v>
      </c>
      <c r="I24" s="194">
        <v>71</v>
      </c>
      <c r="J24" s="228">
        <v>0</v>
      </c>
    </row>
    <row r="25" spans="1:10" ht="50.25" customHeight="1">
      <c r="A25" s="231">
        <v>12</v>
      </c>
      <c r="B25" s="239" t="s">
        <v>100</v>
      </c>
      <c r="C25" s="264" t="s">
        <v>113</v>
      </c>
      <c r="D25" s="91" t="s">
        <v>94</v>
      </c>
      <c r="E25" s="91" t="s">
        <v>98</v>
      </c>
      <c r="F25" s="91" t="s">
        <v>260</v>
      </c>
      <c r="G25" s="91" t="s">
        <v>99</v>
      </c>
      <c r="H25" s="190">
        <v>119.5</v>
      </c>
      <c r="I25" s="194">
        <v>430.4</v>
      </c>
      <c r="J25" s="228">
        <f t="shared" si="0"/>
        <v>430.4</v>
      </c>
    </row>
    <row r="26" spans="1:10" ht="31.5">
      <c r="A26" s="231">
        <v>13</v>
      </c>
      <c r="B26" s="240" t="s">
        <v>101</v>
      </c>
      <c r="C26" s="264" t="s">
        <v>113</v>
      </c>
      <c r="D26" s="91" t="s">
        <v>94</v>
      </c>
      <c r="E26" s="91" t="s">
        <v>98</v>
      </c>
      <c r="F26" s="91" t="s">
        <v>261</v>
      </c>
      <c r="G26" s="91" t="s">
        <v>156</v>
      </c>
      <c r="H26" s="190">
        <f>H27+H28+H29</f>
        <v>54</v>
      </c>
      <c r="I26" s="194">
        <f>I27+I28+I29</f>
        <v>108</v>
      </c>
      <c r="J26" s="228">
        <f t="shared" si="0"/>
        <v>108</v>
      </c>
    </row>
    <row r="27" spans="1:10" ht="31.5">
      <c r="A27" s="232">
        <v>14</v>
      </c>
      <c r="B27" s="240" t="s">
        <v>101</v>
      </c>
      <c r="C27" s="264" t="s">
        <v>113</v>
      </c>
      <c r="D27" s="91" t="s">
        <v>94</v>
      </c>
      <c r="E27" s="91" t="s">
        <v>98</v>
      </c>
      <c r="F27" s="91" t="s">
        <v>261</v>
      </c>
      <c r="G27" s="91" t="s">
        <v>103</v>
      </c>
      <c r="H27" s="190">
        <v>60</v>
      </c>
      <c r="I27" s="194">
        <v>95</v>
      </c>
      <c r="J27" s="228">
        <f t="shared" si="0"/>
        <v>95</v>
      </c>
    </row>
    <row r="28" spans="1:10" ht="24" customHeight="1">
      <c r="A28" s="231">
        <v>15</v>
      </c>
      <c r="B28" s="239" t="s">
        <v>102</v>
      </c>
      <c r="C28" s="264" t="s">
        <v>113</v>
      </c>
      <c r="D28" s="91" t="s">
        <v>94</v>
      </c>
      <c r="E28" s="91" t="s">
        <v>98</v>
      </c>
      <c r="F28" s="91" t="s">
        <v>261</v>
      </c>
      <c r="G28" s="91" t="s">
        <v>162</v>
      </c>
      <c r="H28" s="190">
        <v>4</v>
      </c>
      <c r="I28" s="194">
        <v>8</v>
      </c>
      <c r="J28" s="228">
        <f t="shared" si="0"/>
        <v>8</v>
      </c>
    </row>
    <row r="29" spans="1:10" ht="21.75" customHeight="1">
      <c r="A29" s="231">
        <v>16</v>
      </c>
      <c r="B29" s="239" t="s">
        <v>102</v>
      </c>
      <c r="C29" s="264" t="s">
        <v>113</v>
      </c>
      <c r="D29" s="91" t="s">
        <v>94</v>
      </c>
      <c r="E29" s="91" t="s">
        <v>98</v>
      </c>
      <c r="F29" s="91" t="s">
        <v>261</v>
      </c>
      <c r="G29" s="91" t="s">
        <v>163</v>
      </c>
      <c r="H29" s="190">
        <v>-10</v>
      </c>
      <c r="I29" s="194">
        <v>5</v>
      </c>
      <c r="J29" s="228">
        <f t="shared" si="0"/>
        <v>5</v>
      </c>
    </row>
    <row r="30" spans="1:10" ht="47.25">
      <c r="A30" s="232">
        <v>17</v>
      </c>
      <c r="B30" s="239" t="s">
        <v>240</v>
      </c>
      <c r="C30" s="264" t="s">
        <v>113</v>
      </c>
      <c r="D30" s="91" t="s">
        <v>94</v>
      </c>
      <c r="E30" s="91" t="s">
        <v>262</v>
      </c>
      <c r="F30" s="91" t="s">
        <v>260</v>
      </c>
      <c r="G30" s="91" t="s">
        <v>119</v>
      </c>
      <c r="H30" s="193">
        <f>H31</f>
        <v>0.3</v>
      </c>
      <c r="I30" s="195">
        <f>I31</f>
        <v>0.3</v>
      </c>
      <c r="J30" s="227">
        <f t="shared" si="0"/>
        <v>0.3</v>
      </c>
    </row>
    <row r="31" spans="1:10" ht="21.75" customHeight="1">
      <c r="A31" s="231">
        <v>18</v>
      </c>
      <c r="B31" s="239" t="s">
        <v>263</v>
      </c>
      <c r="C31" s="264" t="s">
        <v>113</v>
      </c>
      <c r="D31" s="91" t="s">
        <v>94</v>
      </c>
      <c r="E31" s="91" t="s">
        <v>262</v>
      </c>
      <c r="F31" s="91" t="s">
        <v>260</v>
      </c>
      <c r="G31" s="91" t="s">
        <v>264</v>
      </c>
      <c r="H31" s="190">
        <v>0.3</v>
      </c>
      <c r="I31" s="194">
        <v>0.3</v>
      </c>
      <c r="J31" s="228">
        <f t="shared" si="0"/>
        <v>0.3</v>
      </c>
    </row>
    <row r="32" spans="1:10" ht="31.5">
      <c r="A32" s="231">
        <v>19</v>
      </c>
      <c r="B32" s="239" t="s">
        <v>169</v>
      </c>
      <c r="C32" s="264" t="s">
        <v>113</v>
      </c>
      <c r="D32" s="91" t="s">
        <v>94</v>
      </c>
      <c r="E32" s="91" t="s">
        <v>172</v>
      </c>
      <c r="F32" s="91" t="s">
        <v>260</v>
      </c>
      <c r="G32" s="91" t="s">
        <v>119</v>
      </c>
      <c r="H32" s="193">
        <f>H33</f>
        <v>150</v>
      </c>
      <c r="I32" s="195">
        <f>I33</f>
        <v>150</v>
      </c>
      <c r="J32" s="227">
        <v>0</v>
      </c>
    </row>
    <row r="33" spans="1:10" ht="23.25" customHeight="1">
      <c r="A33" s="232">
        <v>20</v>
      </c>
      <c r="B33" s="239" t="s">
        <v>171</v>
      </c>
      <c r="C33" s="264" t="s">
        <v>113</v>
      </c>
      <c r="D33" s="91" t="s">
        <v>94</v>
      </c>
      <c r="E33" s="91" t="s">
        <v>172</v>
      </c>
      <c r="F33" s="91" t="s">
        <v>260</v>
      </c>
      <c r="G33" s="91" t="s">
        <v>173</v>
      </c>
      <c r="H33" s="190">
        <v>150</v>
      </c>
      <c r="I33" s="194">
        <v>150</v>
      </c>
      <c r="J33" s="228">
        <v>0</v>
      </c>
    </row>
    <row r="34" spans="1:10" ht="23.25" customHeight="1">
      <c r="A34" s="262">
        <v>25</v>
      </c>
      <c r="B34" s="292" t="s">
        <v>383</v>
      </c>
      <c r="C34" s="264" t="s">
        <v>113</v>
      </c>
      <c r="D34" s="91" t="s">
        <v>94</v>
      </c>
      <c r="E34" s="91" t="s">
        <v>111</v>
      </c>
      <c r="F34" s="91" t="s">
        <v>260</v>
      </c>
      <c r="G34" s="91" t="s">
        <v>119</v>
      </c>
      <c r="H34" s="190">
        <f>H35</f>
        <v>50</v>
      </c>
      <c r="I34" s="195">
        <f>I35</f>
        <v>50</v>
      </c>
      <c r="J34" s="228">
        <v>50</v>
      </c>
    </row>
    <row r="35" spans="1:10" ht="23.25" customHeight="1">
      <c r="A35" s="263">
        <v>26</v>
      </c>
      <c r="B35" s="290" t="s">
        <v>381</v>
      </c>
      <c r="C35" s="264" t="s">
        <v>113</v>
      </c>
      <c r="D35" s="91" t="s">
        <v>94</v>
      </c>
      <c r="E35" s="91" t="s">
        <v>111</v>
      </c>
      <c r="F35" s="91" t="s">
        <v>260</v>
      </c>
      <c r="G35" s="91" t="s">
        <v>384</v>
      </c>
      <c r="H35" s="190">
        <v>50</v>
      </c>
      <c r="I35" s="194">
        <v>50</v>
      </c>
      <c r="J35" s="228">
        <v>50</v>
      </c>
    </row>
    <row r="36" spans="1:10" ht="17.25" customHeight="1">
      <c r="A36" s="231">
        <v>21</v>
      </c>
      <c r="B36" s="233" t="s">
        <v>250</v>
      </c>
      <c r="C36" s="264" t="s">
        <v>113</v>
      </c>
      <c r="D36" s="196" t="s">
        <v>95</v>
      </c>
      <c r="E36" s="196" t="s">
        <v>105</v>
      </c>
      <c r="F36" s="196" t="s">
        <v>249</v>
      </c>
      <c r="G36" s="91" t="s">
        <v>119</v>
      </c>
      <c r="H36" s="193">
        <f>H37</f>
        <v>26.700000000000003</v>
      </c>
      <c r="I36" s="197">
        <f>I39</f>
        <v>333.5</v>
      </c>
      <c r="J36" s="227">
        <f>J37</f>
        <v>337.4</v>
      </c>
    </row>
    <row r="37" spans="1:10" ht="18.75">
      <c r="A37" s="231">
        <v>22</v>
      </c>
      <c r="B37" s="233" t="s">
        <v>106</v>
      </c>
      <c r="C37" s="264" t="s">
        <v>113</v>
      </c>
      <c r="D37" s="196" t="s">
        <v>95</v>
      </c>
      <c r="E37" s="196" t="s">
        <v>105</v>
      </c>
      <c r="F37" s="196" t="s">
        <v>249</v>
      </c>
      <c r="G37" s="91" t="s">
        <v>119</v>
      </c>
      <c r="H37" s="190">
        <f>H38</f>
        <v>26.700000000000003</v>
      </c>
      <c r="I37" s="199">
        <f>I38</f>
        <v>333.5</v>
      </c>
      <c r="J37" s="228">
        <f>J38</f>
        <v>337.4</v>
      </c>
    </row>
    <row r="38" spans="1:10" ht="24" customHeight="1">
      <c r="A38" s="232">
        <v>23</v>
      </c>
      <c r="B38" s="233" t="s">
        <v>63</v>
      </c>
      <c r="C38" s="264" t="s">
        <v>113</v>
      </c>
      <c r="D38" s="196" t="s">
        <v>95</v>
      </c>
      <c r="E38" s="196" t="s">
        <v>105</v>
      </c>
      <c r="F38" s="196" t="s">
        <v>265</v>
      </c>
      <c r="G38" s="91" t="s">
        <v>119</v>
      </c>
      <c r="H38" s="190">
        <f>H39</f>
        <v>26.700000000000003</v>
      </c>
      <c r="I38" s="194">
        <f>I39</f>
        <v>333.5</v>
      </c>
      <c r="J38" s="228">
        <f>J39</f>
        <v>337.4</v>
      </c>
    </row>
    <row r="39" spans="1:10" ht="33.75" customHeight="1">
      <c r="A39" s="231">
        <v>24</v>
      </c>
      <c r="B39" s="233" t="s">
        <v>107</v>
      </c>
      <c r="C39" s="264" t="s">
        <v>113</v>
      </c>
      <c r="D39" s="196" t="s">
        <v>95</v>
      </c>
      <c r="E39" s="196" t="s">
        <v>105</v>
      </c>
      <c r="F39" s="196" t="s">
        <v>265</v>
      </c>
      <c r="G39" s="91" t="s">
        <v>119</v>
      </c>
      <c r="H39" s="190">
        <f>H40+H41+H42</f>
        <v>26.700000000000003</v>
      </c>
      <c r="I39" s="194">
        <f>I40+I41+I42</f>
        <v>333.5</v>
      </c>
      <c r="J39" s="228">
        <f>J40+J41+J42</f>
        <v>337.4</v>
      </c>
    </row>
    <row r="40" spans="1:10" ht="33.75" customHeight="1">
      <c r="A40" s="231">
        <v>25</v>
      </c>
      <c r="B40" s="237" t="s">
        <v>252</v>
      </c>
      <c r="C40" s="264" t="s">
        <v>113</v>
      </c>
      <c r="D40" s="196" t="s">
        <v>95</v>
      </c>
      <c r="E40" s="196" t="s">
        <v>105</v>
      </c>
      <c r="F40" s="196" t="s">
        <v>265</v>
      </c>
      <c r="G40" s="91" t="s">
        <v>97</v>
      </c>
      <c r="H40" s="190">
        <v>-60.8</v>
      </c>
      <c r="I40" s="194">
        <v>216</v>
      </c>
      <c r="J40" s="228">
        <f t="shared" si="0"/>
        <v>216</v>
      </c>
    </row>
    <row r="41" spans="1:10" ht="31.5">
      <c r="A41" s="232">
        <v>26</v>
      </c>
      <c r="B41" s="237" t="s">
        <v>254</v>
      </c>
      <c r="C41" s="264" t="s">
        <v>113</v>
      </c>
      <c r="D41" s="196" t="s">
        <v>95</v>
      </c>
      <c r="E41" s="196" t="s">
        <v>105</v>
      </c>
      <c r="F41" s="196" t="s">
        <v>265</v>
      </c>
      <c r="G41" s="91" t="s">
        <v>256</v>
      </c>
      <c r="H41" s="190">
        <v>66</v>
      </c>
      <c r="I41" s="194">
        <v>66</v>
      </c>
      <c r="J41" s="228">
        <f t="shared" si="0"/>
        <v>66</v>
      </c>
    </row>
    <row r="42" spans="1:10" ht="21" customHeight="1">
      <c r="A42" s="231">
        <v>27</v>
      </c>
      <c r="B42" s="233" t="s">
        <v>100</v>
      </c>
      <c r="C42" s="264" t="s">
        <v>113</v>
      </c>
      <c r="D42" s="196" t="s">
        <v>95</v>
      </c>
      <c r="E42" s="196" t="s">
        <v>105</v>
      </c>
      <c r="F42" s="196" t="s">
        <v>265</v>
      </c>
      <c r="G42" s="91" t="s">
        <v>99</v>
      </c>
      <c r="H42" s="190">
        <v>21.5</v>
      </c>
      <c r="I42" s="194">
        <v>51.5</v>
      </c>
      <c r="J42" s="228">
        <v>55.4</v>
      </c>
    </row>
    <row r="43" spans="1:10" ht="50.25" customHeight="1">
      <c r="A43" s="231">
        <v>28</v>
      </c>
      <c r="B43" s="233" t="s">
        <v>177</v>
      </c>
      <c r="C43" s="264" t="s">
        <v>113</v>
      </c>
      <c r="D43" s="196" t="s">
        <v>105</v>
      </c>
      <c r="E43" s="196" t="s">
        <v>108</v>
      </c>
      <c r="F43" s="196" t="s">
        <v>249</v>
      </c>
      <c r="G43" s="91" t="s">
        <v>119</v>
      </c>
      <c r="H43" s="193">
        <f>H44</f>
        <v>55</v>
      </c>
      <c r="I43" s="195">
        <f>I44</f>
        <v>65</v>
      </c>
      <c r="J43" s="227">
        <f t="shared" si="0"/>
        <v>65</v>
      </c>
    </row>
    <row r="44" spans="1:10" ht="31.5">
      <c r="A44" s="232">
        <v>29</v>
      </c>
      <c r="B44" s="233" t="s">
        <v>266</v>
      </c>
      <c r="C44" s="264" t="s">
        <v>113</v>
      </c>
      <c r="D44" s="196" t="s">
        <v>105</v>
      </c>
      <c r="E44" s="196" t="s">
        <v>108</v>
      </c>
      <c r="F44" s="196" t="s">
        <v>267</v>
      </c>
      <c r="G44" s="91" t="s">
        <v>119</v>
      </c>
      <c r="H44" s="190">
        <f>H45</f>
        <v>55</v>
      </c>
      <c r="I44" s="194">
        <f>I46</f>
        <v>65</v>
      </c>
      <c r="J44" s="228">
        <f t="shared" si="0"/>
        <v>65</v>
      </c>
    </row>
    <row r="45" spans="1:10" ht="35.25" customHeight="1">
      <c r="A45" s="231">
        <v>30</v>
      </c>
      <c r="B45" s="233" t="s">
        <v>268</v>
      </c>
      <c r="C45" s="264" t="s">
        <v>113</v>
      </c>
      <c r="D45" s="196" t="s">
        <v>105</v>
      </c>
      <c r="E45" s="196" t="s">
        <v>108</v>
      </c>
      <c r="F45" s="196" t="s">
        <v>269</v>
      </c>
      <c r="G45" s="91" t="s">
        <v>119</v>
      </c>
      <c r="H45" s="190">
        <f>H46</f>
        <v>55</v>
      </c>
      <c r="I45" s="194">
        <f>I46</f>
        <v>65</v>
      </c>
      <c r="J45" s="228">
        <f t="shared" si="0"/>
        <v>65</v>
      </c>
    </row>
    <row r="46" spans="1:10" ht="52.5" customHeight="1">
      <c r="A46" s="231">
        <v>31</v>
      </c>
      <c r="B46" s="233" t="s">
        <v>100</v>
      </c>
      <c r="C46" s="264" t="s">
        <v>113</v>
      </c>
      <c r="D46" s="196" t="s">
        <v>105</v>
      </c>
      <c r="E46" s="196" t="s">
        <v>108</v>
      </c>
      <c r="F46" s="196" t="s">
        <v>270</v>
      </c>
      <c r="G46" s="91" t="s">
        <v>99</v>
      </c>
      <c r="H46" s="190">
        <v>55</v>
      </c>
      <c r="I46" s="194">
        <v>65</v>
      </c>
      <c r="J46" s="228">
        <f t="shared" si="0"/>
        <v>65</v>
      </c>
    </row>
    <row r="47" spans="1:10" ht="54" customHeight="1">
      <c r="A47" s="232">
        <v>32</v>
      </c>
      <c r="B47" s="233" t="s">
        <v>177</v>
      </c>
      <c r="C47" s="264" t="s">
        <v>113</v>
      </c>
      <c r="D47" s="196" t="s">
        <v>98</v>
      </c>
      <c r="E47" s="196" t="s">
        <v>175</v>
      </c>
      <c r="F47" s="196" t="s">
        <v>249</v>
      </c>
      <c r="G47" s="91" t="s">
        <v>119</v>
      </c>
      <c r="H47" s="193">
        <f>H48</f>
        <v>-226.76</v>
      </c>
      <c r="I47" s="195">
        <f>I48</f>
        <v>490.64</v>
      </c>
      <c r="J47" s="227">
        <f>J48</f>
        <v>506.96</v>
      </c>
    </row>
    <row r="48" spans="1:10" ht="31.5">
      <c r="A48" s="231">
        <v>33</v>
      </c>
      <c r="B48" s="233" t="s">
        <v>266</v>
      </c>
      <c r="C48" s="264" t="s">
        <v>113</v>
      </c>
      <c r="D48" s="196" t="s">
        <v>98</v>
      </c>
      <c r="E48" s="196" t="s">
        <v>175</v>
      </c>
      <c r="F48" s="196" t="s">
        <v>267</v>
      </c>
      <c r="G48" s="91" t="s">
        <v>119</v>
      </c>
      <c r="H48" s="190">
        <f>H49</f>
        <v>-226.76</v>
      </c>
      <c r="I48" s="194">
        <f>I50</f>
        <v>490.64</v>
      </c>
      <c r="J48" s="228">
        <f>J49</f>
        <v>506.96</v>
      </c>
    </row>
    <row r="49" spans="1:10" ht="31.5">
      <c r="A49" s="231">
        <v>34</v>
      </c>
      <c r="B49" s="233" t="s">
        <v>271</v>
      </c>
      <c r="C49" s="264" t="s">
        <v>113</v>
      </c>
      <c r="D49" s="196" t="s">
        <v>98</v>
      </c>
      <c r="E49" s="196" t="s">
        <v>175</v>
      </c>
      <c r="F49" s="196" t="s">
        <v>272</v>
      </c>
      <c r="G49" s="91" t="s">
        <v>119</v>
      </c>
      <c r="H49" s="190">
        <f>H50</f>
        <v>-226.76</v>
      </c>
      <c r="I49" s="194">
        <f>I50</f>
        <v>490.64</v>
      </c>
      <c r="J49" s="228">
        <f>J50</f>
        <v>506.96</v>
      </c>
    </row>
    <row r="50" spans="1:10" ht="53.25" customHeight="1">
      <c r="A50" s="232">
        <v>35</v>
      </c>
      <c r="B50" s="233" t="s">
        <v>100</v>
      </c>
      <c r="C50" s="264" t="s">
        <v>113</v>
      </c>
      <c r="D50" s="196" t="s">
        <v>98</v>
      </c>
      <c r="E50" s="196" t="s">
        <v>175</v>
      </c>
      <c r="F50" s="196" t="s">
        <v>273</v>
      </c>
      <c r="G50" s="91" t="s">
        <v>99</v>
      </c>
      <c r="H50" s="190">
        <v>-226.76</v>
      </c>
      <c r="I50" s="194">
        <v>490.64</v>
      </c>
      <c r="J50" s="228">
        <v>506.96</v>
      </c>
    </row>
    <row r="51" spans="1:10" ht="51.75" customHeight="1">
      <c r="A51" s="231">
        <v>36</v>
      </c>
      <c r="B51" s="233" t="s">
        <v>177</v>
      </c>
      <c r="C51" s="264" t="s">
        <v>113</v>
      </c>
      <c r="D51" s="91" t="s">
        <v>109</v>
      </c>
      <c r="E51" s="91" t="s">
        <v>105</v>
      </c>
      <c r="F51" s="171" t="s">
        <v>249</v>
      </c>
      <c r="G51" s="171" t="s">
        <v>119</v>
      </c>
      <c r="H51" s="200">
        <f>H52</f>
        <v>290</v>
      </c>
      <c r="I51" s="197">
        <f>I53</f>
        <v>300</v>
      </c>
      <c r="J51" s="227">
        <f>J52</f>
        <v>111.3</v>
      </c>
    </row>
    <row r="52" spans="1:10" ht="31.5">
      <c r="A52" s="231">
        <v>37</v>
      </c>
      <c r="B52" s="233" t="s">
        <v>266</v>
      </c>
      <c r="C52" s="264" t="s">
        <v>113</v>
      </c>
      <c r="D52" s="91" t="s">
        <v>109</v>
      </c>
      <c r="E52" s="91" t="s">
        <v>105</v>
      </c>
      <c r="F52" s="196" t="s">
        <v>267</v>
      </c>
      <c r="G52" s="171" t="s">
        <v>119</v>
      </c>
      <c r="H52" s="191">
        <f>H53</f>
        <v>290</v>
      </c>
      <c r="I52" s="194">
        <f>I54</f>
        <v>300</v>
      </c>
      <c r="J52" s="228">
        <f>J53</f>
        <v>111.3</v>
      </c>
    </row>
    <row r="53" spans="1:10" ht="21" customHeight="1">
      <c r="A53" s="232">
        <v>38</v>
      </c>
      <c r="B53" s="233" t="s">
        <v>274</v>
      </c>
      <c r="C53" s="264" t="s">
        <v>113</v>
      </c>
      <c r="D53" s="91" t="s">
        <v>109</v>
      </c>
      <c r="E53" s="91" t="s">
        <v>105</v>
      </c>
      <c r="F53" s="171" t="s">
        <v>275</v>
      </c>
      <c r="G53" s="171" t="s">
        <v>119</v>
      </c>
      <c r="H53" s="191">
        <f>H54</f>
        <v>290</v>
      </c>
      <c r="I53" s="194">
        <f>I54</f>
        <v>300</v>
      </c>
      <c r="J53" s="228">
        <f>J54</f>
        <v>111.3</v>
      </c>
    </row>
    <row r="54" spans="1:10" ht="52.5" customHeight="1">
      <c r="A54" s="231">
        <v>39</v>
      </c>
      <c r="B54" s="233" t="s">
        <v>100</v>
      </c>
      <c r="C54" s="264" t="s">
        <v>113</v>
      </c>
      <c r="D54" s="91" t="s">
        <v>109</v>
      </c>
      <c r="E54" s="91" t="s">
        <v>105</v>
      </c>
      <c r="F54" s="171" t="s">
        <v>276</v>
      </c>
      <c r="G54" s="171" t="s">
        <v>99</v>
      </c>
      <c r="H54" s="192">
        <v>290</v>
      </c>
      <c r="I54" s="198">
        <v>300</v>
      </c>
      <c r="J54" s="228">
        <v>111.3</v>
      </c>
    </row>
    <row r="55" spans="1:10" ht="47.25">
      <c r="A55" s="231">
        <v>40</v>
      </c>
      <c r="B55" s="233" t="s">
        <v>177</v>
      </c>
      <c r="C55" s="264" t="s">
        <v>113</v>
      </c>
      <c r="D55" s="91" t="s">
        <v>110</v>
      </c>
      <c r="E55" s="91" t="s">
        <v>94</v>
      </c>
      <c r="F55" s="171" t="s">
        <v>249</v>
      </c>
      <c r="G55" s="171" t="s">
        <v>119</v>
      </c>
      <c r="H55" s="200">
        <f>H56</f>
        <v>-112.9</v>
      </c>
      <c r="I55" s="195">
        <f>I56</f>
        <v>30</v>
      </c>
      <c r="J55" s="227">
        <f t="shared" si="0"/>
        <v>30</v>
      </c>
    </row>
    <row r="56" spans="1:10" ht="33" customHeight="1">
      <c r="A56" s="232">
        <v>41</v>
      </c>
      <c r="B56" s="233" t="s">
        <v>277</v>
      </c>
      <c r="C56" s="264" t="s">
        <v>113</v>
      </c>
      <c r="D56" s="91" t="s">
        <v>110</v>
      </c>
      <c r="E56" s="91" t="s">
        <v>94</v>
      </c>
      <c r="F56" s="171" t="s">
        <v>278</v>
      </c>
      <c r="G56" s="171" t="s">
        <v>119</v>
      </c>
      <c r="H56" s="191">
        <f>H57</f>
        <v>-112.9</v>
      </c>
      <c r="I56" s="199">
        <f>I58</f>
        <v>30</v>
      </c>
      <c r="J56" s="228">
        <f t="shared" si="0"/>
        <v>30</v>
      </c>
    </row>
    <row r="57" spans="1:10" ht="18.75">
      <c r="A57" s="231">
        <v>42</v>
      </c>
      <c r="B57" s="233" t="s">
        <v>279</v>
      </c>
      <c r="C57" s="264" t="s">
        <v>113</v>
      </c>
      <c r="D57" s="91" t="s">
        <v>110</v>
      </c>
      <c r="E57" s="91" t="s">
        <v>94</v>
      </c>
      <c r="F57" s="171" t="s">
        <v>280</v>
      </c>
      <c r="G57" s="171" t="s">
        <v>119</v>
      </c>
      <c r="H57" s="191">
        <f>H58</f>
        <v>-112.9</v>
      </c>
      <c r="I57" s="194">
        <f>I58</f>
        <v>30</v>
      </c>
      <c r="J57" s="228">
        <f t="shared" si="0"/>
        <v>30</v>
      </c>
    </row>
    <row r="58" spans="1:10" ht="53.25" customHeight="1">
      <c r="A58" s="231">
        <v>43</v>
      </c>
      <c r="B58" s="233" t="s">
        <v>100</v>
      </c>
      <c r="C58" s="264" t="s">
        <v>113</v>
      </c>
      <c r="D58" s="91" t="s">
        <v>110</v>
      </c>
      <c r="E58" s="91" t="s">
        <v>94</v>
      </c>
      <c r="F58" s="171" t="s">
        <v>281</v>
      </c>
      <c r="G58" s="171" t="s">
        <v>99</v>
      </c>
      <c r="H58" s="191">
        <v>-112.9</v>
      </c>
      <c r="I58" s="194">
        <v>30</v>
      </c>
      <c r="J58" s="228">
        <f t="shared" si="0"/>
        <v>30</v>
      </c>
    </row>
    <row r="59" spans="1:10" ht="51" customHeight="1">
      <c r="A59" s="232">
        <v>44</v>
      </c>
      <c r="B59" s="233" t="s">
        <v>177</v>
      </c>
      <c r="C59" s="264" t="s">
        <v>113</v>
      </c>
      <c r="D59" s="91" t="s">
        <v>108</v>
      </c>
      <c r="E59" s="91" t="s">
        <v>94</v>
      </c>
      <c r="F59" s="171" t="s">
        <v>249</v>
      </c>
      <c r="G59" s="171" t="s">
        <v>119</v>
      </c>
      <c r="H59" s="200">
        <v>0</v>
      </c>
      <c r="I59" s="197">
        <v>72</v>
      </c>
      <c r="J59" s="227">
        <f t="shared" si="0"/>
        <v>72</v>
      </c>
    </row>
    <row r="60" spans="1:10" ht="31.5">
      <c r="A60" s="231">
        <v>45</v>
      </c>
      <c r="B60" s="233" t="s">
        <v>277</v>
      </c>
      <c r="C60" s="264" t="s">
        <v>113</v>
      </c>
      <c r="D60" s="91" t="s">
        <v>108</v>
      </c>
      <c r="E60" s="91" t="s">
        <v>94</v>
      </c>
      <c r="F60" s="91" t="s">
        <v>278</v>
      </c>
      <c r="G60" s="91" t="s">
        <v>119</v>
      </c>
      <c r="H60" s="190">
        <v>0</v>
      </c>
      <c r="I60" s="194">
        <v>72</v>
      </c>
      <c r="J60" s="228">
        <f t="shared" si="0"/>
        <v>72</v>
      </c>
    </row>
    <row r="61" spans="1:10" ht="24" customHeight="1">
      <c r="A61" s="231">
        <v>46</v>
      </c>
      <c r="B61" s="233" t="s">
        <v>282</v>
      </c>
      <c r="C61" s="264" t="s">
        <v>113</v>
      </c>
      <c r="D61" s="91" t="s">
        <v>108</v>
      </c>
      <c r="E61" s="91" t="s">
        <v>94</v>
      </c>
      <c r="F61" s="91" t="s">
        <v>283</v>
      </c>
      <c r="G61" s="91" t="s">
        <v>119</v>
      </c>
      <c r="H61" s="190">
        <v>0</v>
      </c>
      <c r="I61" s="194">
        <v>72</v>
      </c>
      <c r="J61" s="228">
        <f t="shared" si="0"/>
        <v>72</v>
      </c>
    </row>
    <row r="62" spans="1:10" ht="50.25" customHeight="1">
      <c r="A62" s="232">
        <v>47</v>
      </c>
      <c r="B62" s="233" t="s">
        <v>112</v>
      </c>
      <c r="C62" s="264" t="s">
        <v>113</v>
      </c>
      <c r="D62" s="91" t="s">
        <v>108</v>
      </c>
      <c r="E62" s="91" t="s">
        <v>94</v>
      </c>
      <c r="F62" s="91" t="s">
        <v>284</v>
      </c>
      <c r="G62" s="91" t="s">
        <v>285</v>
      </c>
      <c r="H62" s="190">
        <v>0</v>
      </c>
      <c r="I62" s="194">
        <v>72</v>
      </c>
      <c r="J62" s="228">
        <f t="shared" si="0"/>
        <v>72</v>
      </c>
    </row>
    <row r="63" spans="1:10" ht="49.5" customHeight="1">
      <c r="A63" s="231">
        <v>48</v>
      </c>
      <c r="B63" s="233" t="s">
        <v>177</v>
      </c>
      <c r="C63" s="264" t="s">
        <v>113</v>
      </c>
      <c r="D63" s="91" t="s">
        <v>111</v>
      </c>
      <c r="E63" s="91" t="s">
        <v>109</v>
      </c>
      <c r="F63" s="91" t="s">
        <v>249</v>
      </c>
      <c r="G63" s="91" t="s">
        <v>119</v>
      </c>
      <c r="H63" s="193">
        <f>H64</f>
        <v>-264.7</v>
      </c>
      <c r="I63" s="195">
        <f>I64</f>
        <v>258.7</v>
      </c>
      <c r="J63" s="227">
        <f t="shared" si="0"/>
        <v>258.7</v>
      </c>
    </row>
    <row r="64" spans="1:10" ht="31.5">
      <c r="A64" s="231">
        <v>49</v>
      </c>
      <c r="B64" s="233" t="s">
        <v>277</v>
      </c>
      <c r="C64" s="264" t="s">
        <v>113</v>
      </c>
      <c r="D64" s="91" t="s">
        <v>111</v>
      </c>
      <c r="E64" s="91" t="s">
        <v>109</v>
      </c>
      <c r="F64" s="91" t="s">
        <v>286</v>
      </c>
      <c r="G64" s="91" t="s">
        <v>119</v>
      </c>
      <c r="H64" s="190">
        <f>H65</f>
        <v>-264.7</v>
      </c>
      <c r="I64" s="199">
        <f>I65</f>
        <v>258.7</v>
      </c>
      <c r="J64" s="228">
        <f>J65</f>
        <v>258.70000000000005</v>
      </c>
    </row>
    <row r="65" spans="1:10" ht="20.25" customHeight="1">
      <c r="A65" s="232">
        <v>50</v>
      </c>
      <c r="B65" s="233" t="s">
        <v>287</v>
      </c>
      <c r="C65" s="264" t="s">
        <v>113</v>
      </c>
      <c r="D65" s="91" t="s">
        <v>111</v>
      </c>
      <c r="E65" s="91" t="s">
        <v>109</v>
      </c>
      <c r="F65" s="91" t="s">
        <v>288</v>
      </c>
      <c r="G65" s="91" t="s">
        <v>119</v>
      </c>
      <c r="H65" s="190">
        <f>H66+H67+H68+H69+H70+H71</f>
        <v>-264.7</v>
      </c>
      <c r="I65" s="194">
        <f>I66+I68+I70+I71+I67+I69</f>
        <v>258.7</v>
      </c>
      <c r="J65" s="228">
        <f>J66+J67+J68+J69+J70+J71</f>
        <v>258.70000000000005</v>
      </c>
    </row>
    <row r="66" spans="1:10" ht="31.5">
      <c r="A66" s="262">
        <v>55</v>
      </c>
      <c r="B66" s="247" t="s">
        <v>252</v>
      </c>
      <c r="C66" s="264" t="s">
        <v>113</v>
      </c>
      <c r="D66" s="91" t="s">
        <v>111</v>
      </c>
      <c r="E66" s="91" t="s">
        <v>109</v>
      </c>
      <c r="F66" s="91" t="s">
        <v>289</v>
      </c>
      <c r="G66" s="91" t="s">
        <v>97</v>
      </c>
      <c r="H66" s="190">
        <v>-274.5</v>
      </c>
      <c r="I66" s="194">
        <v>95.9</v>
      </c>
      <c r="J66" s="228">
        <v>101.9</v>
      </c>
    </row>
    <row r="67" spans="1:10" ht="31.5">
      <c r="A67" s="263">
        <v>56</v>
      </c>
      <c r="B67" s="247" t="s">
        <v>252</v>
      </c>
      <c r="C67" s="264" t="s">
        <v>113</v>
      </c>
      <c r="D67" s="91" t="s">
        <v>111</v>
      </c>
      <c r="E67" s="91" t="s">
        <v>109</v>
      </c>
      <c r="F67" s="91" t="s">
        <v>321</v>
      </c>
      <c r="G67" s="91" t="s">
        <v>97</v>
      </c>
      <c r="H67" s="190">
        <v>6</v>
      </c>
      <c r="I67" s="194">
        <v>6</v>
      </c>
      <c r="J67" s="228">
        <v>0</v>
      </c>
    </row>
    <row r="68" spans="1:10" ht="31.5">
      <c r="A68" s="262">
        <v>57</v>
      </c>
      <c r="B68" s="247" t="s">
        <v>290</v>
      </c>
      <c r="C68" s="264" t="s">
        <v>113</v>
      </c>
      <c r="D68" s="91" t="s">
        <v>111</v>
      </c>
      <c r="E68" s="91" t="s">
        <v>109</v>
      </c>
      <c r="F68" s="91" t="s">
        <v>291</v>
      </c>
      <c r="G68" s="91" t="s">
        <v>256</v>
      </c>
      <c r="H68" s="190">
        <v>28.8</v>
      </c>
      <c r="I68" s="194">
        <v>28.8</v>
      </c>
      <c r="J68" s="228">
        <v>30.8</v>
      </c>
    </row>
    <row r="69" spans="1:10" ht="31.5">
      <c r="A69" s="262">
        <v>58</v>
      </c>
      <c r="B69" s="247" t="s">
        <v>290</v>
      </c>
      <c r="C69" s="264" t="s">
        <v>113</v>
      </c>
      <c r="D69" s="91" t="s">
        <v>111</v>
      </c>
      <c r="E69" s="91" t="s">
        <v>109</v>
      </c>
      <c r="F69" s="91" t="s">
        <v>321</v>
      </c>
      <c r="G69" s="91" t="s">
        <v>256</v>
      </c>
      <c r="H69" s="190">
        <v>2</v>
      </c>
      <c r="I69" s="194">
        <v>2</v>
      </c>
      <c r="J69" s="228">
        <v>0</v>
      </c>
    </row>
    <row r="70" spans="1:10" ht="53.25" customHeight="1">
      <c r="A70" s="232">
        <v>53</v>
      </c>
      <c r="B70" s="233" t="s">
        <v>100</v>
      </c>
      <c r="C70" s="264" t="s">
        <v>113</v>
      </c>
      <c r="D70" s="91" t="s">
        <v>111</v>
      </c>
      <c r="E70" s="91" t="s">
        <v>109</v>
      </c>
      <c r="F70" s="91" t="s">
        <v>292</v>
      </c>
      <c r="G70" s="91" t="s">
        <v>99</v>
      </c>
      <c r="H70" s="190">
        <v>-37</v>
      </c>
      <c r="I70" s="194">
        <v>116</v>
      </c>
      <c r="J70" s="228">
        <f t="shared" si="0"/>
        <v>116</v>
      </c>
    </row>
    <row r="71" spans="1:10" ht="31.5">
      <c r="A71" s="231">
        <v>54</v>
      </c>
      <c r="B71" s="233" t="s">
        <v>101</v>
      </c>
      <c r="C71" s="264" t="s">
        <v>113</v>
      </c>
      <c r="D71" s="91" t="s">
        <v>111</v>
      </c>
      <c r="E71" s="91" t="s">
        <v>109</v>
      </c>
      <c r="F71" s="91" t="s">
        <v>293</v>
      </c>
      <c r="G71" s="91" t="s">
        <v>103</v>
      </c>
      <c r="H71" s="190">
        <v>10</v>
      </c>
      <c r="I71" s="194">
        <v>10</v>
      </c>
      <c r="J71" s="228">
        <f t="shared" si="0"/>
        <v>10</v>
      </c>
    </row>
    <row r="72" spans="1:10" ht="18.75">
      <c r="A72" s="286"/>
      <c r="B72" s="233" t="s">
        <v>373</v>
      </c>
      <c r="C72" s="264" t="s">
        <v>113</v>
      </c>
      <c r="D72" s="91" t="s">
        <v>375</v>
      </c>
      <c r="E72" s="91" t="s">
        <v>375</v>
      </c>
      <c r="F72" s="91" t="s">
        <v>376</v>
      </c>
      <c r="G72" s="91" t="s">
        <v>377</v>
      </c>
      <c r="H72" s="190"/>
      <c r="I72" s="194">
        <v>94.77</v>
      </c>
      <c r="J72" s="228">
        <v>173.61</v>
      </c>
    </row>
    <row r="73" spans="1:10" ht="18.75">
      <c r="B73" s="248" t="s">
        <v>316</v>
      </c>
      <c r="C73" s="265"/>
      <c r="D73" s="265"/>
      <c r="E73" s="265"/>
      <c r="F73" s="265"/>
      <c r="G73" s="265"/>
      <c r="H73" s="226">
        <f>H63+H59+H51+H55+H47+H43+H36+H32+H30+H19+H11</f>
        <v>215.14000000000001</v>
      </c>
      <c r="I73" s="190">
        <f>I63+I59+I56+I51+I47+I43+I36+I10</f>
        <v>3790.74</v>
      </c>
      <c r="J73" s="261">
        <f>J63+J59+J55+J51+J47+J43+J36+J10</f>
        <v>3472.2599999999998</v>
      </c>
    </row>
  </sheetData>
  <mergeCells count="3">
    <mergeCell ref="A6:I6"/>
    <mergeCell ref="G7:I7"/>
    <mergeCell ref="C1:J4"/>
  </mergeCells>
  <pageMargins left="0.98425196850393704" right="0" top="0.55118110236220474" bottom="0.39370078740157483" header="0.31496062992125984" footer="0.3937007874015748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"/>
  <sheetViews>
    <sheetView tabSelected="1" view="pageBreakPreview" zoomScale="110" zoomScaleSheetLayoutView="110" workbookViewId="0">
      <selection activeCell="H12" sqref="H12"/>
    </sheetView>
  </sheetViews>
  <sheetFormatPr defaultRowHeight="12.75"/>
  <cols>
    <col min="3" max="3" width="11.28515625" customWidth="1"/>
    <col min="4" max="4" width="48.140625" customWidth="1"/>
  </cols>
  <sheetData>
    <row r="1" spans="1:8" ht="112.5" customHeight="1">
      <c r="F1" s="361" t="s">
        <v>320</v>
      </c>
      <c r="G1" s="361"/>
      <c r="H1" s="361"/>
    </row>
    <row r="4" spans="1:8" ht="64.5" customHeight="1">
      <c r="A4" s="359" t="s">
        <v>443</v>
      </c>
      <c r="B4" s="359"/>
      <c r="C4" s="359"/>
      <c r="D4" s="359"/>
      <c r="E4" s="359"/>
      <c r="F4" s="359"/>
      <c r="G4" s="359"/>
      <c r="H4" s="359"/>
    </row>
    <row r="5" spans="1:8">
      <c r="A5" s="266"/>
      <c r="B5" s="266"/>
      <c r="C5" s="266"/>
      <c r="D5" s="266"/>
      <c r="E5" s="360" t="s">
        <v>52</v>
      </c>
      <c r="F5" s="360"/>
      <c r="G5" s="360"/>
      <c r="H5" s="360"/>
    </row>
    <row r="6" spans="1:8" ht="45">
      <c r="A6" s="267" t="s">
        <v>53</v>
      </c>
      <c r="B6" s="267" t="s">
        <v>344</v>
      </c>
      <c r="C6" s="267" t="s">
        <v>345</v>
      </c>
      <c r="D6" s="268" t="s">
        <v>346</v>
      </c>
      <c r="E6" s="267" t="s">
        <v>347</v>
      </c>
      <c r="F6" s="267" t="s">
        <v>348</v>
      </c>
      <c r="G6" s="267" t="s">
        <v>349</v>
      </c>
      <c r="H6" s="267" t="s">
        <v>350</v>
      </c>
    </row>
    <row r="7" spans="1:8">
      <c r="A7" s="504"/>
      <c r="B7" s="269"/>
      <c r="C7" s="269"/>
      <c r="D7" s="505" t="s">
        <v>444</v>
      </c>
      <c r="E7" s="504">
        <f>SUM(E8:E9)</f>
        <v>0.3</v>
      </c>
      <c r="F7" s="504">
        <f>SUM(F8:F9)</f>
        <v>0</v>
      </c>
      <c r="G7" s="504">
        <v>0.3</v>
      </c>
      <c r="H7" s="504">
        <v>0.3</v>
      </c>
    </row>
    <row r="8" spans="1:8" ht="69" customHeight="1">
      <c r="A8" s="506">
        <v>1</v>
      </c>
      <c r="B8" s="506" t="s">
        <v>445</v>
      </c>
      <c r="C8" s="503">
        <v>43448</v>
      </c>
      <c r="D8" s="507" t="s">
        <v>351</v>
      </c>
      <c r="E8" s="269">
        <v>0.3</v>
      </c>
      <c r="F8" s="269">
        <v>0</v>
      </c>
      <c r="G8" s="269">
        <v>0.3</v>
      </c>
      <c r="H8" s="269">
        <v>0.3</v>
      </c>
    </row>
  </sheetData>
  <mergeCells count="3">
    <mergeCell ref="A4:H4"/>
    <mergeCell ref="E5:H5"/>
    <mergeCell ref="F1:H1"/>
  </mergeCells>
  <pageMargins left="0.7" right="0.7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B34" zoomScale="89" zoomScaleSheetLayoutView="89" zoomScalePageLayoutView="70" workbookViewId="0">
      <selection activeCell="I43" sqref="I43"/>
    </sheetView>
  </sheetViews>
  <sheetFormatPr defaultRowHeight="12.75"/>
  <cols>
    <col min="1" max="1" width="38.42578125" style="105" hidden="1" customWidth="1"/>
    <col min="2" max="2" width="5.28515625" style="102" customWidth="1"/>
    <col min="3" max="3" width="51" style="103" customWidth="1"/>
    <col min="4" max="4" width="12.42578125" style="104" customWidth="1"/>
    <col min="5" max="5" width="15.28515625" style="104" customWidth="1"/>
    <col min="6" max="6" width="17.7109375" style="104" customWidth="1"/>
    <col min="7" max="7" width="12.42578125" style="104" customWidth="1"/>
    <col min="8" max="8" width="15" style="104" customWidth="1"/>
    <col min="9" max="9" width="16.140625" style="104" customWidth="1"/>
    <col min="10" max="256" width="9.140625" style="105"/>
    <col min="257" max="257" width="3.5703125" style="105" customWidth="1"/>
    <col min="258" max="258" width="40.85546875" style="105" customWidth="1"/>
    <col min="259" max="259" width="5.140625" style="105" customWidth="1"/>
    <col min="260" max="261" width="4.28515625" style="105" customWidth="1"/>
    <col min="262" max="262" width="8.5703125" style="105" customWidth="1"/>
    <col min="263" max="263" width="6.7109375" style="105" customWidth="1"/>
    <col min="264" max="264" width="11.28515625" style="105" customWidth="1"/>
    <col min="265" max="265" width="12.28515625" style="105" customWidth="1"/>
    <col min="266" max="512" width="9.140625" style="105"/>
    <col min="513" max="513" width="3.5703125" style="105" customWidth="1"/>
    <col min="514" max="514" width="40.85546875" style="105" customWidth="1"/>
    <col min="515" max="515" width="5.140625" style="105" customWidth="1"/>
    <col min="516" max="517" width="4.28515625" style="105" customWidth="1"/>
    <col min="518" max="518" width="8.5703125" style="105" customWidth="1"/>
    <col min="519" max="519" width="6.7109375" style="105" customWidth="1"/>
    <col min="520" max="520" width="11.28515625" style="105" customWidth="1"/>
    <col min="521" max="521" width="12.28515625" style="105" customWidth="1"/>
    <col min="522" max="768" width="9.140625" style="105"/>
    <col min="769" max="769" width="3.5703125" style="105" customWidth="1"/>
    <col min="770" max="770" width="40.85546875" style="105" customWidth="1"/>
    <col min="771" max="771" width="5.140625" style="105" customWidth="1"/>
    <col min="772" max="773" width="4.28515625" style="105" customWidth="1"/>
    <col min="774" max="774" width="8.5703125" style="105" customWidth="1"/>
    <col min="775" max="775" width="6.7109375" style="105" customWidth="1"/>
    <col min="776" max="776" width="11.28515625" style="105" customWidth="1"/>
    <col min="777" max="777" width="12.28515625" style="105" customWidth="1"/>
    <col min="778" max="1024" width="9.140625" style="105"/>
    <col min="1025" max="1025" width="3.5703125" style="105" customWidth="1"/>
    <col min="1026" max="1026" width="40.85546875" style="105" customWidth="1"/>
    <col min="1027" max="1027" width="5.140625" style="105" customWidth="1"/>
    <col min="1028" max="1029" width="4.28515625" style="105" customWidth="1"/>
    <col min="1030" max="1030" width="8.5703125" style="105" customWidth="1"/>
    <col min="1031" max="1031" width="6.7109375" style="105" customWidth="1"/>
    <col min="1032" max="1032" width="11.28515625" style="105" customWidth="1"/>
    <col min="1033" max="1033" width="12.28515625" style="105" customWidth="1"/>
    <col min="1034" max="1280" width="9.140625" style="105"/>
    <col min="1281" max="1281" width="3.5703125" style="105" customWidth="1"/>
    <col min="1282" max="1282" width="40.85546875" style="105" customWidth="1"/>
    <col min="1283" max="1283" width="5.140625" style="105" customWidth="1"/>
    <col min="1284" max="1285" width="4.28515625" style="105" customWidth="1"/>
    <col min="1286" max="1286" width="8.5703125" style="105" customWidth="1"/>
    <col min="1287" max="1287" width="6.7109375" style="105" customWidth="1"/>
    <col min="1288" max="1288" width="11.28515625" style="105" customWidth="1"/>
    <col min="1289" max="1289" width="12.28515625" style="105" customWidth="1"/>
    <col min="1290" max="1536" width="9.140625" style="105"/>
    <col min="1537" max="1537" width="3.5703125" style="105" customWidth="1"/>
    <col min="1538" max="1538" width="40.85546875" style="105" customWidth="1"/>
    <col min="1539" max="1539" width="5.140625" style="105" customWidth="1"/>
    <col min="1540" max="1541" width="4.28515625" style="105" customWidth="1"/>
    <col min="1542" max="1542" width="8.5703125" style="105" customWidth="1"/>
    <col min="1543" max="1543" width="6.7109375" style="105" customWidth="1"/>
    <col min="1544" max="1544" width="11.28515625" style="105" customWidth="1"/>
    <col min="1545" max="1545" width="12.28515625" style="105" customWidth="1"/>
    <col min="1546" max="1792" width="9.140625" style="105"/>
    <col min="1793" max="1793" width="3.5703125" style="105" customWidth="1"/>
    <col min="1794" max="1794" width="40.85546875" style="105" customWidth="1"/>
    <col min="1795" max="1795" width="5.140625" style="105" customWidth="1"/>
    <col min="1796" max="1797" width="4.28515625" style="105" customWidth="1"/>
    <col min="1798" max="1798" width="8.5703125" style="105" customWidth="1"/>
    <col min="1799" max="1799" width="6.7109375" style="105" customWidth="1"/>
    <col min="1800" max="1800" width="11.28515625" style="105" customWidth="1"/>
    <col min="1801" max="1801" width="12.28515625" style="105" customWidth="1"/>
    <col min="1802" max="2048" width="9.140625" style="105"/>
    <col min="2049" max="2049" width="3.5703125" style="105" customWidth="1"/>
    <col min="2050" max="2050" width="40.85546875" style="105" customWidth="1"/>
    <col min="2051" max="2051" width="5.140625" style="105" customWidth="1"/>
    <col min="2052" max="2053" width="4.28515625" style="105" customWidth="1"/>
    <col min="2054" max="2054" width="8.5703125" style="105" customWidth="1"/>
    <col min="2055" max="2055" width="6.7109375" style="105" customWidth="1"/>
    <col min="2056" max="2056" width="11.28515625" style="105" customWidth="1"/>
    <col min="2057" max="2057" width="12.28515625" style="105" customWidth="1"/>
    <col min="2058" max="2304" width="9.140625" style="105"/>
    <col min="2305" max="2305" width="3.5703125" style="105" customWidth="1"/>
    <col min="2306" max="2306" width="40.85546875" style="105" customWidth="1"/>
    <col min="2307" max="2307" width="5.140625" style="105" customWidth="1"/>
    <col min="2308" max="2309" width="4.28515625" style="105" customWidth="1"/>
    <col min="2310" max="2310" width="8.5703125" style="105" customWidth="1"/>
    <col min="2311" max="2311" width="6.7109375" style="105" customWidth="1"/>
    <col min="2312" max="2312" width="11.28515625" style="105" customWidth="1"/>
    <col min="2313" max="2313" width="12.28515625" style="105" customWidth="1"/>
    <col min="2314" max="2560" width="9.140625" style="105"/>
    <col min="2561" max="2561" width="3.5703125" style="105" customWidth="1"/>
    <col min="2562" max="2562" width="40.85546875" style="105" customWidth="1"/>
    <col min="2563" max="2563" width="5.140625" style="105" customWidth="1"/>
    <col min="2564" max="2565" width="4.28515625" style="105" customWidth="1"/>
    <col min="2566" max="2566" width="8.5703125" style="105" customWidth="1"/>
    <col min="2567" max="2567" width="6.7109375" style="105" customWidth="1"/>
    <col min="2568" max="2568" width="11.28515625" style="105" customWidth="1"/>
    <col min="2569" max="2569" width="12.28515625" style="105" customWidth="1"/>
    <col min="2570" max="2816" width="9.140625" style="105"/>
    <col min="2817" max="2817" width="3.5703125" style="105" customWidth="1"/>
    <col min="2818" max="2818" width="40.85546875" style="105" customWidth="1"/>
    <col min="2819" max="2819" width="5.140625" style="105" customWidth="1"/>
    <col min="2820" max="2821" width="4.28515625" style="105" customWidth="1"/>
    <col min="2822" max="2822" width="8.5703125" style="105" customWidth="1"/>
    <col min="2823" max="2823" width="6.7109375" style="105" customWidth="1"/>
    <col min="2824" max="2824" width="11.28515625" style="105" customWidth="1"/>
    <col min="2825" max="2825" width="12.28515625" style="105" customWidth="1"/>
    <col min="2826" max="3072" width="9.140625" style="105"/>
    <col min="3073" max="3073" width="3.5703125" style="105" customWidth="1"/>
    <col min="3074" max="3074" width="40.85546875" style="105" customWidth="1"/>
    <col min="3075" max="3075" width="5.140625" style="105" customWidth="1"/>
    <col min="3076" max="3077" width="4.28515625" style="105" customWidth="1"/>
    <col min="3078" max="3078" width="8.5703125" style="105" customWidth="1"/>
    <col min="3079" max="3079" width="6.7109375" style="105" customWidth="1"/>
    <col min="3080" max="3080" width="11.28515625" style="105" customWidth="1"/>
    <col min="3081" max="3081" width="12.28515625" style="105" customWidth="1"/>
    <col min="3082" max="3328" width="9.140625" style="105"/>
    <col min="3329" max="3329" width="3.5703125" style="105" customWidth="1"/>
    <col min="3330" max="3330" width="40.85546875" style="105" customWidth="1"/>
    <col min="3331" max="3331" width="5.140625" style="105" customWidth="1"/>
    <col min="3332" max="3333" width="4.28515625" style="105" customWidth="1"/>
    <col min="3334" max="3334" width="8.5703125" style="105" customWidth="1"/>
    <col min="3335" max="3335" width="6.7109375" style="105" customWidth="1"/>
    <col min="3336" max="3336" width="11.28515625" style="105" customWidth="1"/>
    <col min="3337" max="3337" width="12.28515625" style="105" customWidth="1"/>
    <col min="3338" max="3584" width="9.140625" style="105"/>
    <col min="3585" max="3585" width="3.5703125" style="105" customWidth="1"/>
    <col min="3586" max="3586" width="40.85546875" style="105" customWidth="1"/>
    <col min="3587" max="3587" width="5.140625" style="105" customWidth="1"/>
    <col min="3588" max="3589" width="4.28515625" style="105" customWidth="1"/>
    <col min="3590" max="3590" width="8.5703125" style="105" customWidth="1"/>
    <col min="3591" max="3591" width="6.7109375" style="105" customWidth="1"/>
    <col min="3592" max="3592" width="11.28515625" style="105" customWidth="1"/>
    <col min="3593" max="3593" width="12.28515625" style="105" customWidth="1"/>
    <col min="3594" max="3840" width="9.140625" style="105"/>
    <col min="3841" max="3841" width="3.5703125" style="105" customWidth="1"/>
    <col min="3842" max="3842" width="40.85546875" style="105" customWidth="1"/>
    <col min="3843" max="3843" width="5.140625" style="105" customWidth="1"/>
    <col min="3844" max="3845" width="4.28515625" style="105" customWidth="1"/>
    <col min="3846" max="3846" width="8.5703125" style="105" customWidth="1"/>
    <col min="3847" max="3847" width="6.7109375" style="105" customWidth="1"/>
    <col min="3848" max="3848" width="11.28515625" style="105" customWidth="1"/>
    <col min="3849" max="3849" width="12.28515625" style="105" customWidth="1"/>
    <col min="3850" max="4096" width="9.140625" style="105"/>
    <col min="4097" max="4097" width="3.5703125" style="105" customWidth="1"/>
    <col min="4098" max="4098" width="40.85546875" style="105" customWidth="1"/>
    <col min="4099" max="4099" width="5.140625" style="105" customWidth="1"/>
    <col min="4100" max="4101" width="4.28515625" style="105" customWidth="1"/>
    <col min="4102" max="4102" width="8.5703125" style="105" customWidth="1"/>
    <col min="4103" max="4103" width="6.7109375" style="105" customWidth="1"/>
    <col min="4104" max="4104" width="11.28515625" style="105" customWidth="1"/>
    <col min="4105" max="4105" width="12.28515625" style="105" customWidth="1"/>
    <col min="4106" max="4352" width="9.140625" style="105"/>
    <col min="4353" max="4353" width="3.5703125" style="105" customWidth="1"/>
    <col min="4354" max="4354" width="40.85546875" style="105" customWidth="1"/>
    <col min="4355" max="4355" width="5.140625" style="105" customWidth="1"/>
    <col min="4356" max="4357" width="4.28515625" style="105" customWidth="1"/>
    <col min="4358" max="4358" width="8.5703125" style="105" customWidth="1"/>
    <col min="4359" max="4359" width="6.7109375" style="105" customWidth="1"/>
    <col min="4360" max="4360" width="11.28515625" style="105" customWidth="1"/>
    <col min="4361" max="4361" width="12.28515625" style="105" customWidth="1"/>
    <col min="4362" max="4608" width="9.140625" style="105"/>
    <col min="4609" max="4609" width="3.5703125" style="105" customWidth="1"/>
    <col min="4610" max="4610" width="40.85546875" style="105" customWidth="1"/>
    <col min="4611" max="4611" width="5.140625" style="105" customWidth="1"/>
    <col min="4612" max="4613" width="4.28515625" style="105" customWidth="1"/>
    <col min="4614" max="4614" width="8.5703125" style="105" customWidth="1"/>
    <col min="4615" max="4615" width="6.7109375" style="105" customWidth="1"/>
    <col min="4616" max="4616" width="11.28515625" style="105" customWidth="1"/>
    <col min="4617" max="4617" width="12.28515625" style="105" customWidth="1"/>
    <col min="4618" max="4864" width="9.140625" style="105"/>
    <col min="4865" max="4865" width="3.5703125" style="105" customWidth="1"/>
    <col min="4866" max="4866" width="40.85546875" style="105" customWidth="1"/>
    <col min="4867" max="4867" width="5.140625" style="105" customWidth="1"/>
    <col min="4868" max="4869" width="4.28515625" style="105" customWidth="1"/>
    <col min="4870" max="4870" width="8.5703125" style="105" customWidth="1"/>
    <col min="4871" max="4871" width="6.7109375" style="105" customWidth="1"/>
    <col min="4872" max="4872" width="11.28515625" style="105" customWidth="1"/>
    <col min="4873" max="4873" width="12.28515625" style="105" customWidth="1"/>
    <col min="4874" max="5120" width="9.140625" style="105"/>
    <col min="5121" max="5121" width="3.5703125" style="105" customWidth="1"/>
    <col min="5122" max="5122" width="40.85546875" style="105" customWidth="1"/>
    <col min="5123" max="5123" width="5.140625" style="105" customWidth="1"/>
    <col min="5124" max="5125" width="4.28515625" style="105" customWidth="1"/>
    <col min="5126" max="5126" width="8.5703125" style="105" customWidth="1"/>
    <col min="5127" max="5127" width="6.7109375" style="105" customWidth="1"/>
    <col min="5128" max="5128" width="11.28515625" style="105" customWidth="1"/>
    <col min="5129" max="5129" width="12.28515625" style="105" customWidth="1"/>
    <col min="5130" max="5376" width="9.140625" style="105"/>
    <col min="5377" max="5377" width="3.5703125" style="105" customWidth="1"/>
    <col min="5378" max="5378" width="40.85546875" style="105" customWidth="1"/>
    <col min="5379" max="5379" width="5.140625" style="105" customWidth="1"/>
    <col min="5380" max="5381" width="4.28515625" style="105" customWidth="1"/>
    <col min="5382" max="5382" width="8.5703125" style="105" customWidth="1"/>
    <col min="5383" max="5383" width="6.7109375" style="105" customWidth="1"/>
    <col min="5384" max="5384" width="11.28515625" style="105" customWidth="1"/>
    <col min="5385" max="5385" width="12.28515625" style="105" customWidth="1"/>
    <col min="5386" max="5632" width="9.140625" style="105"/>
    <col min="5633" max="5633" width="3.5703125" style="105" customWidth="1"/>
    <col min="5634" max="5634" width="40.85546875" style="105" customWidth="1"/>
    <col min="5635" max="5635" width="5.140625" style="105" customWidth="1"/>
    <col min="5636" max="5637" width="4.28515625" style="105" customWidth="1"/>
    <col min="5638" max="5638" width="8.5703125" style="105" customWidth="1"/>
    <col min="5639" max="5639" width="6.7109375" style="105" customWidth="1"/>
    <col min="5640" max="5640" width="11.28515625" style="105" customWidth="1"/>
    <col min="5641" max="5641" width="12.28515625" style="105" customWidth="1"/>
    <col min="5642" max="5888" width="9.140625" style="105"/>
    <col min="5889" max="5889" width="3.5703125" style="105" customWidth="1"/>
    <col min="5890" max="5890" width="40.85546875" style="105" customWidth="1"/>
    <col min="5891" max="5891" width="5.140625" style="105" customWidth="1"/>
    <col min="5892" max="5893" width="4.28515625" style="105" customWidth="1"/>
    <col min="5894" max="5894" width="8.5703125" style="105" customWidth="1"/>
    <col min="5895" max="5895" width="6.7109375" style="105" customWidth="1"/>
    <col min="5896" max="5896" width="11.28515625" style="105" customWidth="1"/>
    <col min="5897" max="5897" width="12.28515625" style="105" customWidth="1"/>
    <col min="5898" max="6144" width="9.140625" style="105"/>
    <col min="6145" max="6145" width="3.5703125" style="105" customWidth="1"/>
    <col min="6146" max="6146" width="40.85546875" style="105" customWidth="1"/>
    <col min="6147" max="6147" width="5.140625" style="105" customWidth="1"/>
    <col min="6148" max="6149" width="4.28515625" style="105" customWidth="1"/>
    <col min="6150" max="6150" width="8.5703125" style="105" customWidth="1"/>
    <col min="6151" max="6151" width="6.7109375" style="105" customWidth="1"/>
    <col min="6152" max="6152" width="11.28515625" style="105" customWidth="1"/>
    <col min="6153" max="6153" width="12.28515625" style="105" customWidth="1"/>
    <col min="6154" max="6400" width="9.140625" style="105"/>
    <col min="6401" max="6401" width="3.5703125" style="105" customWidth="1"/>
    <col min="6402" max="6402" width="40.85546875" style="105" customWidth="1"/>
    <col min="6403" max="6403" width="5.140625" style="105" customWidth="1"/>
    <col min="6404" max="6405" width="4.28515625" style="105" customWidth="1"/>
    <col min="6406" max="6406" width="8.5703125" style="105" customWidth="1"/>
    <col min="6407" max="6407" width="6.7109375" style="105" customWidth="1"/>
    <col min="6408" max="6408" width="11.28515625" style="105" customWidth="1"/>
    <col min="6409" max="6409" width="12.28515625" style="105" customWidth="1"/>
    <col min="6410" max="6656" width="9.140625" style="105"/>
    <col min="6657" max="6657" width="3.5703125" style="105" customWidth="1"/>
    <col min="6658" max="6658" width="40.85546875" style="105" customWidth="1"/>
    <col min="6659" max="6659" width="5.140625" style="105" customWidth="1"/>
    <col min="6660" max="6661" width="4.28515625" style="105" customWidth="1"/>
    <col min="6662" max="6662" width="8.5703125" style="105" customWidth="1"/>
    <col min="6663" max="6663" width="6.7109375" style="105" customWidth="1"/>
    <col min="6664" max="6664" width="11.28515625" style="105" customWidth="1"/>
    <col min="6665" max="6665" width="12.28515625" style="105" customWidth="1"/>
    <col min="6666" max="6912" width="9.140625" style="105"/>
    <col min="6913" max="6913" width="3.5703125" style="105" customWidth="1"/>
    <col min="6914" max="6914" width="40.85546875" style="105" customWidth="1"/>
    <col min="6915" max="6915" width="5.140625" style="105" customWidth="1"/>
    <col min="6916" max="6917" width="4.28515625" style="105" customWidth="1"/>
    <col min="6918" max="6918" width="8.5703125" style="105" customWidth="1"/>
    <col min="6919" max="6919" width="6.7109375" style="105" customWidth="1"/>
    <col min="6920" max="6920" width="11.28515625" style="105" customWidth="1"/>
    <col min="6921" max="6921" width="12.28515625" style="105" customWidth="1"/>
    <col min="6922" max="7168" width="9.140625" style="105"/>
    <col min="7169" max="7169" width="3.5703125" style="105" customWidth="1"/>
    <col min="7170" max="7170" width="40.85546875" style="105" customWidth="1"/>
    <col min="7171" max="7171" width="5.140625" style="105" customWidth="1"/>
    <col min="7172" max="7173" width="4.28515625" style="105" customWidth="1"/>
    <col min="7174" max="7174" width="8.5703125" style="105" customWidth="1"/>
    <col min="7175" max="7175" width="6.7109375" style="105" customWidth="1"/>
    <col min="7176" max="7176" width="11.28515625" style="105" customWidth="1"/>
    <col min="7177" max="7177" width="12.28515625" style="105" customWidth="1"/>
    <col min="7178" max="7424" width="9.140625" style="105"/>
    <col min="7425" max="7425" width="3.5703125" style="105" customWidth="1"/>
    <col min="7426" max="7426" width="40.85546875" style="105" customWidth="1"/>
    <col min="7427" max="7427" width="5.140625" style="105" customWidth="1"/>
    <col min="7428" max="7429" width="4.28515625" style="105" customWidth="1"/>
    <col min="7430" max="7430" width="8.5703125" style="105" customWidth="1"/>
    <col min="7431" max="7431" width="6.7109375" style="105" customWidth="1"/>
    <col min="7432" max="7432" width="11.28515625" style="105" customWidth="1"/>
    <col min="7433" max="7433" width="12.28515625" style="105" customWidth="1"/>
    <col min="7434" max="7680" width="9.140625" style="105"/>
    <col min="7681" max="7681" width="3.5703125" style="105" customWidth="1"/>
    <col min="7682" max="7682" width="40.85546875" style="105" customWidth="1"/>
    <col min="7683" max="7683" width="5.140625" style="105" customWidth="1"/>
    <col min="7684" max="7685" width="4.28515625" style="105" customWidth="1"/>
    <col min="7686" max="7686" width="8.5703125" style="105" customWidth="1"/>
    <col min="7687" max="7687" width="6.7109375" style="105" customWidth="1"/>
    <col min="7688" max="7688" width="11.28515625" style="105" customWidth="1"/>
    <col min="7689" max="7689" width="12.28515625" style="105" customWidth="1"/>
    <col min="7690" max="7936" width="9.140625" style="105"/>
    <col min="7937" max="7937" width="3.5703125" style="105" customWidth="1"/>
    <col min="7938" max="7938" width="40.85546875" style="105" customWidth="1"/>
    <col min="7939" max="7939" width="5.140625" style="105" customWidth="1"/>
    <col min="7940" max="7941" width="4.28515625" style="105" customWidth="1"/>
    <col min="7942" max="7942" width="8.5703125" style="105" customWidth="1"/>
    <col min="7943" max="7943" width="6.7109375" style="105" customWidth="1"/>
    <col min="7944" max="7944" width="11.28515625" style="105" customWidth="1"/>
    <col min="7945" max="7945" width="12.28515625" style="105" customWidth="1"/>
    <col min="7946" max="8192" width="9.140625" style="105"/>
    <col min="8193" max="8193" width="3.5703125" style="105" customWidth="1"/>
    <col min="8194" max="8194" width="40.85546875" style="105" customWidth="1"/>
    <col min="8195" max="8195" width="5.140625" style="105" customWidth="1"/>
    <col min="8196" max="8197" width="4.28515625" style="105" customWidth="1"/>
    <col min="8198" max="8198" width="8.5703125" style="105" customWidth="1"/>
    <col min="8199" max="8199" width="6.7109375" style="105" customWidth="1"/>
    <col min="8200" max="8200" width="11.28515625" style="105" customWidth="1"/>
    <col min="8201" max="8201" width="12.28515625" style="105" customWidth="1"/>
    <col min="8202" max="8448" width="9.140625" style="105"/>
    <col min="8449" max="8449" width="3.5703125" style="105" customWidth="1"/>
    <col min="8450" max="8450" width="40.85546875" style="105" customWidth="1"/>
    <col min="8451" max="8451" width="5.140625" style="105" customWidth="1"/>
    <col min="8452" max="8453" width="4.28515625" style="105" customWidth="1"/>
    <col min="8454" max="8454" width="8.5703125" style="105" customWidth="1"/>
    <col min="8455" max="8455" width="6.7109375" style="105" customWidth="1"/>
    <col min="8456" max="8456" width="11.28515625" style="105" customWidth="1"/>
    <col min="8457" max="8457" width="12.28515625" style="105" customWidth="1"/>
    <col min="8458" max="8704" width="9.140625" style="105"/>
    <col min="8705" max="8705" width="3.5703125" style="105" customWidth="1"/>
    <col min="8706" max="8706" width="40.85546875" style="105" customWidth="1"/>
    <col min="8707" max="8707" width="5.140625" style="105" customWidth="1"/>
    <col min="8708" max="8709" width="4.28515625" style="105" customWidth="1"/>
    <col min="8710" max="8710" width="8.5703125" style="105" customWidth="1"/>
    <col min="8711" max="8711" width="6.7109375" style="105" customWidth="1"/>
    <col min="8712" max="8712" width="11.28515625" style="105" customWidth="1"/>
    <col min="8713" max="8713" width="12.28515625" style="105" customWidth="1"/>
    <col min="8714" max="8960" width="9.140625" style="105"/>
    <col min="8961" max="8961" width="3.5703125" style="105" customWidth="1"/>
    <col min="8962" max="8962" width="40.85546875" style="105" customWidth="1"/>
    <col min="8963" max="8963" width="5.140625" style="105" customWidth="1"/>
    <col min="8964" max="8965" width="4.28515625" style="105" customWidth="1"/>
    <col min="8966" max="8966" width="8.5703125" style="105" customWidth="1"/>
    <col min="8967" max="8967" width="6.7109375" style="105" customWidth="1"/>
    <col min="8968" max="8968" width="11.28515625" style="105" customWidth="1"/>
    <col min="8969" max="8969" width="12.28515625" style="105" customWidth="1"/>
    <col min="8970" max="9216" width="9.140625" style="105"/>
    <col min="9217" max="9217" width="3.5703125" style="105" customWidth="1"/>
    <col min="9218" max="9218" width="40.85546875" style="105" customWidth="1"/>
    <col min="9219" max="9219" width="5.140625" style="105" customWidth="1"/>
    <col min="9220" max="9221" width="4.28515625" style="105" customWidth="1"/>
    <col min="9222" max="9222" width="8.5703125" style="105" customWidth="1"/>
    <col min="9223" max="9223" width="6.7109375" style="105" customWidth="1"/>
    <col min="9224" max="9224" width="11.28515625" style="105" customWidth="1"/>
    <col min="9225" max="9225" width="12.28515625" style="105" customWidth="1"/>
    <col min="9226" max="9472" width="9.140625" style="105"/>
    <col min="9473" max="9473" width="3.5703125" style="105" customWidth="1"/>
    <col min="9474" max="9474" width="40.85546875" style="105" customWidth="1"/>
    <col min="9475" max="9475" width="5.140625" style="105" customWidth="1"/>
    <col min="9476" max="9477" width="4.28515625" style="105" customWidth="1"/>
    <col min="9478" max="9478" width="8.5703125" style="105" customWidth="1"/>
    <col min="9479" max="9479" width="6.7109375" style="105" customWidth="1"/>
    <col min="9480" max="9480" width="11.28515625" style="105" customWidth="1"/>
    <col min="9481" max="9481" width="12.28515625" style="105" customWidth="1"/>
    <col min="9482" max="9728" width="9.140625" style="105"/>
    <col min="9729" max="9729" width="3.5703125" style="105" customWidth="1"/>
    <col min="9730" max="9730" width="40.85546875" style="105" customWidth="1"/>
    <col min="9731" max="9731" width="5.140625" style="105" customWidth="1"/>
    <col min="9732" max="9733" width="4.28515625" style="105" customWidth="1"/>
    <col min="9734" max="9734" width="8.5703125" style="105" customWidth="1"/>
    <col min="9735" max="9735" width="6.7109375" style="105" customWidth="1"/>
    <col min="9736" max="9736" width="11.28515625" style="105" customWidth="1"/>
    <col min="9737" max="9737" width="12.28515625" style="105" customWidth="1"/>
    <col min="9738" max="9984" width="9.140625" style="105"/>
    <col min="9985" max="9985" width="3.5703125" style="105" customWidth="1"/>
    <col min="9986" max="9986" width="40.85546875" style="105" customWidth="1"/>
    <col min="9987" max="9987" width="5.140625" style="105" customWidth="1"/>
    <col min="9988" max="9989" width="4.28515625" style="105" customWidth="1"/>
    <col min="9990" max="9990" width="8.5703125" style="105" customWidth="1"/>
    <col min="9991" max="9991" width="6.7109375" style="105" customWidth="1"/>
    <col min="9992" max="9992" width="11.28515625" style="105" customWidth="1"/>
    <col min="9993" max="9993" width="12.28515625" style="105" customWidth="1"/>
    <col min="9994" max="10240" width="9.140625" style="105"/>
    <col min="10241" max="10241" width="3.5703125" style="105" customWidth="1"/>
    <col min="10242" max="10242" width="40.85546875" style="105" customWidth="1"/>
    <col min="10243" max="10243" width="5.140625" style="105" customWidth="1"/>
    <col min="10244" max="10245" width="4.28515625" style="105" customWidth="1"/>
    <col min="10246" max="10246" width="8.5703125" style="105" customWidth="1"/>
    <col min="10247" max="10247" width="6.7109375" style="105" customWidth="1"/>
    <col min="10248" max="10248" width="11.28515625" style="105" customWidth="1"/>
    <col min="10249" max="10249" width="12.28515625" style="105" customWidth="1"/>
    <col min="10250" max="10496" width="9.140625" style="105"/>
    <col min="10497" max="10497" width="3.5703125" style="105" customWidth="1"/>
    <col min="10498" max="10498" width="40.85546875" style="105" customWidth="1"/>
    <col min="10499" max="10499" width="5.140625" style="105" customWidth="1"/>
    <col min="10500" max="10501" width="4.28515625" style="105" customWidth="1"/>
    <col min="10502" max="10502" width="8.5703125" style="105" customWidth="1"/>
    <col min="10503" max="10503" width="6.7109375" style="105" customWidth="1"/>
    <col min="10504" max="10504" width="11.28515625" style="105" customWidth="1"/>
    <col min="10505" max="10505" width="12.28515625" style="105" customWidth="1"/>
    <col min="10506" max="10752" width="9.140625" style="105"/>
    <col min="10753" max="10753" width="3.5703125" style="105" customWidth="1"/>
    <col min="10754" max="10754" width="40.85546875" style="105" customWidth="1"/>
    <col min="10755" max="10755" width="5.140625" style="105" customWidth="1"/>
    <col min="10756" max="10757" width="4.28515625" style="105" customWidth="1"/>
    <col min="10758" max="10758" width="8.5703125" style="105" customWidth="1"/>
    <col min="10759" max="10759" width="6.7109375" style="105" customWidth="1"/>
    <col min="10760" max="10760" width="11.28515625" style="105" customWidth="1"/>
    <col min="10761" max="10761" width="12.28515625" style="105" customWidth="1"/>
    <col min="10762" max="11008" width="9.140625" style="105"/>
    <col min="11009" max="11009" width="3.5703125" style="105" customWidth="1"/>
    <col min="11010" max="11010" width="40.85546875" style="105" customWidth="1"/>
    <col min="11011" max="11011" width="5.140625" style="105" customWidth="1"/>
    <col min="11012" max="11013" width="4.28515625" style="105" customWidth="1"/>
    <col min="11014" max="11014" width="8.5703125" style="105" customWidth="1"/>
    <col min="11015" max="11015" width="6.7109375" style="105" customWidth="1"/>
    <col min="11016" max="11016" width="11.28515625" style="105" customWidth="1"/>
    <col min="11017" max="11017" width="12.28515625" style="105" customWidth="1"/>
    <col min="11018" max="11264" width="9.140625" style="105"/>
    <col min="11265" max="11265" width="3.5703125" style="105" customWidth="1"/>
    <col min="11266" max="11266" width="40.85546875" style="105" customWidth="1"/>
    <col min="11267" max="11267" width="5.140625" style="105" customWidth="1"/>
    <col min="11268" max="11269" width="4.28515625" style="105" customWidth="1"/>
    <col min="11270" max="11270" width="8.5703125" style="105" customWidth="1"/>
    <col min="11271" max="11271" width="6.7109375" style="105" customWidth="1"/>
    <col min="11272" max="11272" width="11.28515625" style="105" customWidth="1"/>
    <col min="11273" max="11273" width="12.28515625" style="105" customWidth="1"/>
    <col min="11274" max="11520" width="9.140625" style="105"/>
    <col min="11521" max="11521" width="3.5703125" style="105" customWidth="1"/>
    <col min="11522" max="11522" width="40.85546875" style="105" customWidth="1"/>
    <col min="11523" max="11523" width="5.140625" style="105" customWidth="1"/>
    <col min="11524" max="11525" width="4.28515625" style="105" customWidth="1"/>
    <col min="11526" max="11526" width="8.5703125" style="105" customWidth="1"/>
    <col min="11527" max="11527" width="6.7109375" style="105" customWidth="1"/>
    <col min="11528" max="11528" width="11.28515625" style="105" customWidth="1"/>
    <col min="11529" max="11529" width="12.28515625" style="105" customWidth="1"/>
    <col min="11530" max="11776" width="9.140625" style="105"/>
    <col min="11777" max="11777" width="3.5703125" style="105" customWidth="1"/>
    <col min="11778" max="11778" width="40.85546875" style="105" customWidth="1"/>
    <col min="11779" max="11779" width="5.140625" style="105" customWidth="1"/>
    <col min="11780" max="11781" width="4.28515625" style="105" customWidth="1"/>
    <col min="11782" max="11782" width="8.5703125" style="105" customWidth="1"/>
    <col min="11783" max="11783" width="6.7109375" style="105" customWidth="1"/>
    <col min="11784" max="11784" width="11.28515625" style="105" customWidth="1"/>
    <col min="11785" max="11785" width="12.28515625" style="105" customWidth="1"/>
    <col min="11786" max="12032" width="9.140625" style="105"/>
    <col min="12033" max="12033" width="3.5703125" style="105" customWidth="1"/>
    <col min="12034" max="12034" width="40.85546875" style="105" customWidth="1"/>
    <col min="12035" max="12035" width="5.140625" style="105" customWidth="1"/>
    <col min="12036" max="12037" width="4.28515625" style="105" customWidth="1"/>
    <col min="12038" max="12038" width="8.5703125" style="105" customWidth="1"/>
    <col min="12039" max="12039" width="6.7109375" style="105" customWidth="1"/>
    <col min="12040" max="12040" width="11.28515625" style="105" customWidth="1"/>
    <col min="12041" max="12041" width="12.28515625" style="105" customWidth="1"/>
    <col min="12042" max="12288" width="9.140625" style="105"/>
    <col min="12289" max="12289" width="3.5703125" style="105" customWidth="1"/>
    <col min="12290" max="12290" width="40.85546875" style="105" customWidth="1"/>
    <col min="12291" max="12291" width="5.140625" style="105" customWidth="1"/>
    <col min="12292" max="12293" width="4.28515625" style="105" customWidth="1"/>
    <col min="12294" max="12294" width="8.5703125" style="105" customWidth="1"/>
    <col min="12295" max="12295" width="6.7109375" style="105" customWidth="1"/>
    <col min="12296" max="12296" width="11.28515625" style="105" customWidth="1"/>
    <col min="12297" max="12297" width="12.28515625" style="105" customWidth="1"/>
    <col min="12298" max="12544" width="9.140625" style="105"/>
    <col min="12545" max="12545" width="3.5703125" style="105" customWidth="1"/>
    <col min="12546" max="12546" width="40.85546875" style="105" customWidth="1"/>
    <col min="12547" max="12547" width="5.140625" style="105" customWidth="1"/>
    <col min="12548" max="12549" width="4.28515625" style="105" customWidth="1"/>
    <col min="12550" max="12550" width="8.5703125" style="105" customWidth="1"/>
    <col min="12551" max="12551" width="6.7109375" style="105" customWidth="1"/>
    <col min="12552" max="12552" width="11.28515625" style="105" customWidth="1"/>
    <col min="12553" max="12553" width="12.28515625" style="105" customWidth="1"/>
    <col min="12554" max="12800" width="9.140625" style="105"/>
    <col min="12801" max="12801" width="3.5703125" style="105" customWidth="1"/>
    <col min="12802" max="12802" width="40.85546875" style="105" customWidth="1"/>
    <col min="12803" max="12803" width="5.140625" style="105" customWidth="1"/>
    <col min="12804" max="12805" width="4.28515625" style="105" customWidth="1"/>
    <col min="12806" max="12806" width="8.5703125" style="105" customWidth="1"/>
    <col min="12807" max="12807" width="6.7109375" style="105" customWidth="1"/>
    <col min="12808" max="12808" width="11.28515625" style="105" customWidth="1"/>
    <col min="12809" max="12809" width="12.28515625" style="105" customWidth="1"/>
    <col min="12810" max="13056" width="9.140625" style="105"/>
    <col min="13057" max="13057" width="3.5703125" style="105" customWidth="1"/>
    <col min="13058" max="13058" width="40.85546875" style="105" customWidth="1"/>
    <col min="13059" max="13059" width="5.140625" style="105" customWidth="1"/>
    <col min="13060" max="13061" width="4.28515625" style="105" customWidth="1"/>
    <col min="13062" max="13062" width="8.5703125" style="105" customWidth="1"/>
    <col min="13063" max="13063" width="6.7109375" style="105" customWidth="1"/>
    <col min="13064" max="13064" width="11.28515625" style="105" customWidth="1"/>
    <col min="13065" max="13065" width="12.28515625" style="105" customWidth="1"/>
    <col min="13066" max="13312" width="9.140625" style="105"/>
    <col min="13313" max="13313" width="3.5703125" style="105" customWidth="1"/>
    <col min="13314" max="13314" width="40.85546875" style="105" customWidth="1"/>
    <col min="13315" max="13315" width="5.140625" style="105" customWidth="1"/>
    <col min="13316" max="13317" width="4.28515625" style="105" customWidth="1"/>
    <col min="13318" max="13318" width="8.5703125" style="105" customWidth="1"/>
    <col min="13319" max="13319" width="6.7109375" style="105" customWidth="1"/>
    <col min="13320" max="13320" width="11.28515625" style="105" customWidth="1"/>
    <col min="13321" max="13321" width="12.28515625" style="105" customWidth="1"/>
    <col min="13322" max="13568" width="9.140625" style="105"/>
    <col min="13569" max="13569" width="3.5703125" style="105" customWidth="1"/>
    <col min="13570" max="13570" width="40.85546875" style="105" customWidth="1"/>
    <col min="13571" max="13571" width="5.140625" style="105" customWidth="1"/>
    <col min="13572" max="13573" width="4.28515625" style="105" customWidth="1"/>
    <col min="13574" max="13574" width="8.5703125" style="105" customWidth="1"/>
    <col min="13575" max="13575" width="6.7109375" style="105" customWidth="1"/>
    <col min="13576" max="13576" width="11.28515625" style="105" customWidth="1"/>
    <col min="13577" max="13577" width="12.28515625" style="105" customWidth="1"/>
    <col min="13578" max="13824" width="9.140625" style="105"/>
    <col min="13825" max="13825" width="3.5703125" style="105" customWidth="1"/>
    <col min="13826" max="13826" width="40.85546875" style="105" customWidth="1"/>
    <col min="13827" max="13827" width="5.140625" style="105" customWidth="1"/>
    <col min="13828" max="13829" width="4.28515625" style="105" customWidth="1"/>
    <col min="13830" max="13830" width="8.5703125" style="105" customWidth="1"/>
    <col min="13831" max="13831" width="6.7109375" style="105" customWidth="1"/>
    <col min="13832" max="13832" width="11.28515625" style="105" customWidth="1"/>
    <col min="13833" max="13833" width="12.28515625" style="105" customWidth="1"/>
    <col min="13834" max="14080" width="9.140625" style="105"/>
    <col min="14081" max="14081" width="3.5703125" style="105" customWidth="1"/>
    <col min="14082" max="14082" width="40.85546875" style="105" customWidth="1"/>
    <col min="14083" max="14083" width="5.140625" style="105" customWidth="1"/>
    <col min="14084" max="14085" width="4.28515625" style="105" customWidth="1"/>
    <col min="14086" max="14086" width="8.5703125" style="105" customWidth="1"/>
    <col min="14087" max="14087" width="6.7109375" style="105" customWidth="1"/>
    <col min="14088" max="14088" width="11.28515625" style="105" customWidth="1"/>
    <col min="14089" max="14089" width="12.28515625" style="105" customWidth="1"/>
    <col min="14090" max="14336" width="9.140625" style="105"/>
    <col min="14337" max="14337" width="3.5703125" style="105" customWidth="1"/>
    <col min="14338" max="14338" width="40.85546875" style="105" customWidth="1"/>
    <col min="14339" max="14339" width="5.140625" style="105" customWidth="1"/>
    <col min="14340" max="14341" width="4.28515625" style="105" customWidth="1"/>
    <col min="14342" max="14342" width="8.5703125" style="105" customWidth="1"/>
    <col min="14343" max="14343" width="6.7109375" style="105" customWidth="1"/>
    <col min="14344" max="14344" width="11.28515625" style="105" customWidth="1"/>
    <col min="14345" max="14345" width="12.28515625" style="105" customWidth="1"/>
    <col min="14346" max="14592" width="9.140625" style="105"/>
    <col min="14593" max="14593" width="3.5703125" style="105" customWidth="1"/>
    <col min="14594" max="14594" width="40.85546875" style="105" customWidth="1"/>
    <col min="14595" max="14595" width="5.140625" style="105" customWidth="1"/>
    <col min="14596" max="14597" width="4.28515625" style="105" customWidth="1"/>
    <col min="14598" max="14598" width="8.5703125" style="105" customWidth="1"/>
    <col min="14599" max="14599" width="6.7109375" style="105" customWidth="1"/>
    <col min="14600" max="14600" width="11.28515625" style="105" customWidth="1"/>
    <col min="14601" max="14601" width="12.28515625" style="105" customWidth="1"/>
    <col min="14602" max="14848" width="9.140625" style="105"/>
    <col min="14849" max="14849" width="3.5703125" style="105" customWidth="1"/>
    <col min="14850" max="14850" width="40.85546875" style="105" customWidth="1"/>
    <col min="14851" max="14851" width="5.140625" style="105" customWidth="1"/>
    <col min="14852" max="14853" width="4.28515625" style="105" customWidth="1"/>
    <col min="14854" max="14854" width="8.5703125" style="105" customWidth="1"/>
    <col min="14855" max="14855" width="6.7109375" style="105" customWidth="1"/>
    <col min="14856" max="14856" width="11.28515625" style="105" customWidth="1"/>
    <col min="14857" max="14857" width="12.28515625" style="105" customWidth="1"/>
    <col min="14858" max="15104" width="9.140625" style="105"/>
    <col min="15105" max="15105" width="3.5703125" style="105" customWidth="1"/>
    <col min="15106" max="15106" width="40.85546875" style="105" customWidth="1"/>
    <col min="15107" max="15107" width="5.140625" style="105" customWidth="1"/>
    <col min="15108" max="15109" width="4.28515625" style="105" customWidth="1"/>
    <col min="15110" max="15110" width="8.5703125" style="105" customWidth="1"/>
    <col min="15111" max="15111" width="6.7109375" style="105" customWidth="1"/>
    <col min="15112" max="15112" width="11.28515625" style="105" customWidth="1"/>
    <col min="15113" max="15113" width="12.28515625" style="105" customWidth="1"/>
    <col min="15114" max="15360" width="9.140625" style="105"/>
    <col min="15361" max="15361" width="3.5703125" style="105" customWidth="1"/>
    <col min="15362" max="15362" width="40.85546875" style="105" customWidth="1"/>
    <col min="15363" max="15363" width="5.140625" style="105" customWidth="1"/>
    <col min="15364" max="15365" width="4.28515625" style="105" customWidth="1"/>
    <col min="15366" max="15366" width="8.5703125" style="105" customWidth="1"/>
    <col min="15367" max="15367" width="6.7109375" style="105" customWidth="1"/>
    <col min="15368" max="15368" width="11.28515625" style="105" customWidth="1"/>
    <col min="15369" max="15369" width="12.28515625" style="105" customWidth="1"/>
    <col min="15370" max="15616" width="9.140625" style="105"/>
    <col min="15617" max="15617" width="3.5703125" style="105" customWidth="1"/>
    <col min="15618" max="15618" width="40.85546875" style="105" customWidth="1"/>
    <col min="15619" max="15619" width="5.140625" style="105" customWidth="1"/>
    <col min="15620" max="15621" width="4.28515625" style="105" customWidth="1"/>
    <col min="15622" max="15622" width="8.5703125" style="105" customWidth="1"/>
    <col min="15623" max="15623" width="6.7109375" style="105" customWidth="1"/>
    <col min="15624" max="15624" width="11.28515625" style="105" customWidth="1"/>
    <col min="15625" max="15625" width="12.28515625" style="105" customWidth="1"/>
    <col min="15626" max="15872" width="9.140625" style="105"/>
    <col min="15873" max="15873" width="3.5703125" style="105" customWidth="1"/>
    <col min="15874" max="15874" width="40.85546875" style="105" customWidth="1"/>
    <col min="15875" max="15875" width="5.140625" style="105" customWidth="1"/>
    <col min="15876" max="15877" width="4.28515625" style="105" customWidth="1"/>
    <col min="15878" max="15878" width="8.5703125" style="105" customWidth="1"/>
    <col min="15879" max="15879" width="6.7109375" style="105" customWidth="1"/>
    <col min="15880" max="15880" width="11.28515625" style="105" customWidth="1"/>
    <col min="15881" max="15881" width="12.28515625" style="105" customWidth="1"/>
    <col min="15882" max="16128" width="9.140625" style="105"/>
    <col min="16129" max="16129" width="3.5703125" style="105" customWidth="1"/>
    <col min="16130" max="16130" width="40.85546875" style="105" customWidth="1"/>
    <col min="16131" max="16131" width="5.140625" style="105" customWidth="1"/>
    <col min="16132" max="16133" width="4.28515625" style="105" customWidth="1"/>
    <col min="16134" max="16134" width="8.5703125" style="105" customWidth="1"/>
    <col min="16135" max="16135" width="6.7109375" style="105" customWidth="1"/>
    <col min="16136" max="16136" width="11.28515625" style="105" customWidth="1"/>
    <col min="16137" max="16137" width="12.28515625" style="105" customWidth="1"/>
    <col min="16138" max="16384" width="9.140625" style="105"/>
  </cols>
  <sheetData>
    <row r="1" spans="2:10" ht="113.25" customHeight="1">
      <c r="F1" s="352" t="s">
        <v>353</v>
      </c>
      <c r="G1" s="352"/>
      <c r="H1" s="352"/>
      <c r="I1" s="352"/>
    </row>
    <row r="2" spans="2:10" ht="21.75" customHeight="1">
      <c r="G2" s="106"/>
      <c r="H2" s="106"/>
      <c r="I2" s="106"/>
    </row>
    <row r="3" spans="2:10" s="107" customFormat="1" ht="48" customHeight="1">
      <c r="B3" s="349" t="s">
        <v>356</v>
      </c>
      <c r="C3" s="349"/>
      <c r="D3" s="349"/>
      <c r="E3" s="349"/>
      <c r="F3" s="349"/>
      <c r="G3" s="349"/>
      <c r="H3" s="349"/>
      <c r="I3" s="350"/>
    </row>
    <row r="4" spans="2:10" s="108" customFormat="1">
      <c r="B4" s="99"/>
      <c r="C4" s="99"/>
      <c r="D4" s="220"/>
      <c r="E4" s="220"/>
      <c r="F4" s="259"/>
      <c r="G4" s="351" t="s">
        <v>52</v>
      </c>
      <c r="H4" s="351"/>
      <c r="I4" s="351"/>
    </row>
    <row r="5" spans="2:10" s="109" customFormat="1" ht="75.75" customHeight="1">
      <c r="B5" s="89" t="s">
        <v>53</v>
      </c>
      <c r="C5" s="89" t="s">
        <v>54</v>
      </c>
      <c r="D5" s="91" t="s">
        <v>89</v>
      </c>
      <c r="E5" s="91" t="s">
        <v>90</v>
      </c>
      <c r="F5" s="91" t="s">
        <v>91</v>
      </c>
      <c r="G5" s="91" t="s">
        <v>92</v>
      </c>
      <c r="H5" s="91" t="s">
        <v>235</v>
      </c>
      <c r="I5" s="222" t="s">
        <v>165</v>
      </c>
    </row>
    <row r="6" spans="2:10" s="110" customFormat="1" ht="15.75">
      <c r="B6" s="90">
        <v>1</v>
      </c>
      <c r="C6" s="90">
        <v>2</v>
      </c>
      <c r="D6" s="223" t="s">
        <v>93</v>
      </c>
      <c r="E6" s="223" t="s">
        <v>55</v>
      </c>
      <c r="F6" s="223" t="s">
        <v>56</v>
      </c>
      <c r="G6" s="223" t="s">
        <v>57</v>
      </c>
      <c r="H6" s="223" t="s">
        <v>58</v>
      </c>
      <c r="I6" s="224">
        <v>7</v>
      </c>
    </row>
    <row r="7" spans="2:10" s="112" customFormat="1" ht="60" customHeight="1">
      <c r="B7" s="89">
        <v>32</v>
      </c>
      <c r="C7" s="93" t="s">
        <v>177</v>
      </c>
      <c r="D7" s="196" t="s">
        <v>105</v>
      </c>
      <c r="E7" s="196" t="s">
        <v>108</v>
      </c>
      <c r="F7" s="196" t="s">
        <v>249</v>
      </c>
      <c r="G7" s="91" t="s">
        <v>119</v>
      </c>
      <c r="H7" s="190">
        <f>H8</f>
        <v>15</v>
      </c>
      <c r="I7" s="195">
        <f>I8</f>
        <v>65</v>
      </c>
    </row>
    <row r="8" spans="2:10" s="112" customFormat="1" ht="39.75" customHeight="1">
      <c r="B8" s="89">
        <v>33</v>
      </c>
      <c r="C8" s="93" t="s">
        <v>266</v>
      </c>
      <c r="D8" s="196" t="s">
        <v>105</v>
      </c>
      <c r="E8" s="196" t="s">
        <v>108</v>
      </c>
      <c r="F8" s="196" t="s">
        <v>267</v>
      </c>
      <c r="G8" s="91" t="s">
        <v>119</v>
      </c>
      <c r="H8" s="190">
        <f>H9</f>
        <v>15</v>
      </c>
      <c r="I8" s="194">
        <f>I10</f>
        <v>65</v>
      </c>
    </row>
    <row r="9" spans="2:10" s="112" customFormat="1" ht="37.5" customHeight="1">
      <c r="B9" s="89">
        <v>34</v>
      </c>
      <c r="C9" s="93" t="s">
        <v>268</v>
      </c>
      <c r="D9" s="196" t="s">
        <v>105</v>
      </c>
      <c r="E9" s="196" t="s">
        <v>108</v>
      </c>
      <c r="F9" s="196" t="s">
        <v>269</v>
      </c>
      <c r="G9" s="91" t="s">
        <v>119</v>
      </c>
      <c r="H9" s="190">
        <f>H10</f>
        <v>15</v>
      </c>
      <c r="I9" s="194">
        <f>I10</f>
        <v>65</v>
      </c>
    </row>
    <row r="10" spans="2:10" s="112" customFormat="1" ht="55.5" customHeight="1">
      <c r="B10" s="89">
        <v>35</v>
      </c>
      <c r="C10" s="93" t="s">
        <v>100</v>
      </c>
      <c r="D10" s="196" t="s">
        <v>105</v>
      </c>
      <c r="E10" s="196" t="s">
        <v>108</v>
      </c>
      <c r="F10" s="196" t="s">
        <v>270</v>
      </c>
      <c r="G10" s="91" t="s">
        <v>99</v>
      </c>
      <c r="H10" s="190">
        <v>15</v>
      </c>
      <c r="I10" s="194">
        <v>65</v>
      </c>
      <c r="J10" s="136"/>
    </row>
    <row r="11" spans="2:10" s="112" customFormat="1" ht="25.5" customHeight="1">
      <c r="B11" s="89">
        <v>36</v>
      </c>
      <c r="C11" s="93" t="s">
        <v>177</v>
      </c>
      <c r="D11" s="196" t="s">
        <v>98</v>
      </c>
      <c r="E11" s="196" t="s">
        <v>175</v>
      </c>
      <c r="F11" s="196" t="s">
        <v>249</v>
      </c>
      <c r="G11" s="91" t="s">
        <v>119</v>
      </c>
      <c r="H11" s="190">
        <f>H12</f>
        <v>27.9</v>
      </c>
      <c r="I11" s="195">
        <f>I12</f>
        <v>483.6</v>
      </c>
    </row>
    <row r="12" spans="2:10" s="112" customFormat="1" ht="38.25" customHeight="1">
      <c r="B12" s="89">
        <v>37</v>
      </c>
      <c r="C12" s="93" t="s">
        <v>266</v>
      </c>
      <c r="D12" s="196" t="s">
        <v>98</v>
      </c>
      <c r="E12" s="196" t="s">
        <v>175</v>
      </c>
      <c r="F12" s="196" t="s">
        <v>267</v>
      </c>
      <c r="G12" s="91" t="s">
        <v>119</v>
      </c>
      <c r="H12" s="190">
        <f>H13</f>
        <v>27.9</v>
      </c>
      <c r="I12" s="194">
        <f>I14</f>
        <v>483.6</v>
      </c>
    </row>
    <row r="13" spans="2:10" s="112" customFormat="1" ht="39" customHeight="1">
      <c r="B13" s="89">
        <v>38</v>
      </c>
      <c r="C13" s="93" t="s">
        <v>271</v>
      </c>
      <c r="D13" s="196" t="s">
        <v>98</v>
      </c>
      <c r="E13" s="196" t="s">
        <v>175</v>
      </c>
      <c r="F13" s="196" t="s">
        <v>272</v>
      </c>
      <c r="G13" s="91" t="s">
        <v>119</v>
      </c>
      <c r="H13" s="190">
        <f>H14</f>
        <v>27.9</v>
      </c>
      <c r="I13" s="194">
        <f>I14</f>
        <v>483.6</v>
      </c>
    </row>
    <row r="14" spans="2:10" s="112" customFormat="1" ht="56.25" customHeight="1">
      <c r="B14" s="89">
        <v>39</v>
      </c>
      <c r="C14" s="93" t="s">
        <v>100</v>
      </c>
      <c r="D14" s="196" t="s">
        <v>98</v>
      </c>
      <c r="E14" s="196" t="s">
        <v>175</v>
      </c>
      <c r="F14" s="196" t="s">
        <v>273</v>
      </c>
      <c r="G14" s="91" t="s">
        <v>99</v>
      </c>
      <c r="H14" s="190">
        <v>27.9</v>
      </c>
      <c r="I14" s="194">
        <v>483.6</v>
      </c>
    </row>
    <row r="15" spans="2:10" s="111" customFormat="1" ht="75" customHeight="1">
      <c r="B15" s="89">
        <v>40</v>
      </c>
      <c r="C15" s="93" t="s">
        <v>177</v>
      </c>
      <c r="D15" s="91" t="s">
        <v>109</v>
      </c>
      <c r="E15" s="91" t="s">
        <v>105</v>
      </c>
      <c r="F15" s="171" t="s">
        <v>249</v>
      </c>
      <c r="G15" s="171" t="s">
        <v>119</v>
      </c>
      <c r="H15" s="191">
        <f>H16</f>
        <v>405</v>
      </c>
      <c r="I15" s="197">
        <f>I17</f>
        <v>505</v>
      </c>
    </row>
    <row r="16" spans="2:10" s="109" customFormat="1" ht="37.5" customHeight="1">
      <c r="B16" s="89">
        <v>41</v>
      </c>
      <c r="C16" s="93" t="s">
        <v>266</v>
      </c>
      <c r="D16" s="91" t="s">
        <v>109</v>
      </c>
      <c r="E16" s="91" t="s">
        <v>105</v>
      </c>
      <c r="F16" s="196" t="s">
        <v>267</v>
      </c>
      <c r="G16" s="171" t="s">
        <v>119</v>
      </c>
      <c r="H16" s="191">
        <f>H17</f>
        <v>405</v>
      </c>
      <c r="I16" s="194">
        <f>I18</f>
        <v>505</v>
      </c>
    </row>
    <row r="17" spans="2:9" s="113" customFormat="1" ht="23.25" customHeight="1">
      <c r="B17" s="89">
        <v>42</v>
      </c>
      <c r="C17" s="93" t="s">
        <v>274</v>
      </c>
      <c r="D17" s="91" t="s">
        <v>109</v>
      </c>
      <c r="E17" s="91" t="s">
        <v>105</v>
      </c>
      <c r="F17" s="171" t="s">
        <v>275</v>
      </c>
      <c r="G17" s="171" t="s">
        <v>119</v>
      </c>
      <c r="H17" s="191">
        <f>H18</f>
        <v>405</v>
      </c>
      <c r="I17" s="194">
        <f>I18</f>
        <v>505</v>
      </c>
    </row>
    <row r="18" spans="2:9" s="112" customFormat="1" ht="57" customHeight="1">
      <c r="B18" s="89">
        <v>43</v>
      </c>
      <c r="C18" s="93" t="s">
        <v>100</v>
      </c>
      <c r="D18" s="91" t="s">
        <v>109</v>
      </c>
      <c r="E18" s="91" t="s">
        <v>105</v>
      </c>
      <c r="F18" s="171" t="s">
        <v>276</v>
      </c>
      <c r="G18" s="171" t="s">
        <v>99</v>
      </c>
      <c r="H18" s="192">
        <v>405</v>
      </c>
      <c r="I18" s="198">
        <v>505</v>
      </c>
    </row>
    <row r="19" spans="2:9" s="111" customFormat="1" ht="62.25" customHeight="1">
      <c r="B19" s="89">
        <v>44</v>
      </c>
      <c r="C19" s="93" t="s">
        <v>177</v>
      </c>
      <c r="D19" s="91" t="s">
        <v>110</v>
      </c>
      <c r="E19" s="91" t="s">
        <v>94</v>
      </c>
      <c r="F19" s="171" t="s">
        <v>249</v>
      </c>
      <c r="G19" s="171" t="s">
        <v>119</v>
      </c>
      <c r="H19" s="191">
        <f>H20</f>
        <v>-187.9</v>
      </c>
      <c r="I19" s="194">
        <f>I20</f>
        <v>30</v>
      </c>
    </row>
    <row r="20" spans="2:9" s="111" customFormat="1" ht="38.25" customHeight="1">
      <c r="B20" s="89">
        <v>45</v>
      </c>
      <c r="C20" s="93" t="s">
        <v>277</v>
      </c>
      <c r="D20" s="91" t="s">
        <v>110</v>
      </c>
      <c r="E20" s="91" t="s">
        <v>94</v>
      </c>
      <c r="F20" s="171" t="s">
        <v>278</v>
      </c>
      <c r="G20" s="171" t="s">
        <v>119</v>
      </c>
      <c r="H20" s="191">
        <f>H21</f>
        <v>-187.9</v>
      </c>
      <c r="I20" s="197">
        <f>I22</f>
        <v>30</v>
      </c>
    </row>
    <row r="21" spans="2:9" s="111" customFormat="1" ht="23.25" customHeight="1">
      <c r="B21" s="89">
        <v>46</v>
      </c>
      <c r="C21" s="93" t="s">
        <v>279</v>
      </c>
      <c r="D21" s="91" t="s">
        <v>110</v>
      </c>
      <c r="E21" s="91" t="s">
        <v>94</v>
      </c>
      <c r="F21" s="171" t="s">
        <v>280</v>
      </c>
      <c r="G21" s="171" t="s">
        <v>119</v>
      </c>
      <c r="H21" s="191">
        <f>H22</f>
        <v>-187.9</v>
      </c>
      <c r="I21" s="194">
        <f>I22</f>
        <v>30</v>
      </c>
    </row>
    <row r="22" spans="2:9" s="111" customFormat="1" ht="58.5" customHeight="1">
      <c r="B22" s="89">
        <v>47</v>
      </c>
      <c r="C22" s="93" t="s">
        <v>100</v>
      </c>
      <c r="D22" s="91" t="s">
        <v>110</v>
      </c>
      <c r="E22" s="91" t="s">
        <v>94</v>
      </c>
      <c r="F22" s="171" t="s">
        <v>281</v>
      </c>
      <c r="G22" s="171" t="s">
        <v>99</v>
      </c>
      <c r="H22" s="191">
        <v>-187.9</v>
      </c>
      <c r="I22" s="194">
        <v>30</v>
      </c>
    </row>
    <row r="23" spans="2:9" s="111" customFormat="1" ht="73.5" customHeight="1">
      <c r="B23" s="89">
        <v>48</v>
      </c>
      <c r="C23" s="93" t="s">
        <v>177</v>
      </c>
      <c r="D23" s="91" t="s">
        <v>108</v>
      </c>
      <c r="E23" s="91" t="s">
        <v>94</v>
      </c>
      <c r="F23" s="171" t="s">
        <v>249</v>
      </c>
      <c r="G23" s="171" t="s">
        <v>119</v>
      </c>
      <c r="H23" s="191">
        <v>0</v>
      </c>
      <c r="I23" s="197">
        <v>72</v>
      </c>
    </row>
    <row r="24" spans="2:9" s="112" customFormat="1" ht="37.5" customHeight="1">
      <c r="B24" s="89">
        <v>49</v>
      </c>
      <c r="C24" s="93" t="s">
        <v>277</v>
      </c>
      <c r="D24" s="91" t="s">
        <v>108</v>
      </c>
      <c r="E24" s="91" t="s">
        <v>94</v>
      </c>
      <c r="F24" s="91" t="s">
        <v>278</v>
      </c>
      <c r="G24" s="91" t="s">
        <v>119</v>
      </c>
      <c r="H24" s="190">
        <v>0</v>
      </c>
      <c r="I24" s="194">
        <v>72</v>
      </c>
    </row>
    <row r="25" spans="2:9" s="112" customFormat="1" ht="42" customHeight="1">
      <c r="B25" s="89">
        <v>50</v>
      </c>
      <c r="C25" s="93" t="s">
        <v>282</v>
      </c>
      <c r="D25" s="91" t="s">
        <v>108</v>
      </c>
      <c r="E25" s="91" t="s">
        <v>94</v>
      </c>
      <c r="F25" s="91" t="s">
        <v>283</v>
      </c>
      <c r="G25" s="91" t="s">
        <v>119</v>
      </c>
      <c r="H25" s="190">
        <v>0</v>
      </c>
      <c r="I25" s="194">
        <v>72</v>
      </c>
    </row>
    <row r="26" spans="2:9" s="112" customFormat="1" ht="55.5" customHeight="1">
      <c r="B26" s="89">
        <v>51</v>
      </c>
      <c r="C26" s="93" t="s">
        <v>112</v>
      </c>
      <c r="D26" s="91" t="s">
        <v>108</v>
      </c>
      <c r="E26" s="91" t="s">
        <v>94</v>
      </c>
      <c r="F26" s="91" t="s">
        <v>284</v>
      </c>
      <c r="G26" s="91" t="s">
        <v>285</v>
      </c>
      <c r="H26" s="190">
        <v>0</v>
      </c>
      <c r="I26" s="194">
        <v>72</v>
      </c>
    </row>
    <row r="27" spans="2:9" ht="56.25">
      <c r="B27" s="89">
        <v>52</v>
      </c>
      <c r="C27" s="93" t="s">
        <v>177</v>
      </c>
      <c r="D27" s="91" t="s">
        <v>111</v>
      </c>
      <c r="E27" s="91" t="s">
        <v>109</v>
      </c>
      <c r="F27" s="91" t="s">
        <v>249</v>
      </c>
      <c r="G27" s="91" t="s">
        <v>119</v>
      </c>
      <c r="H27" s="190">
        <f>H28</f>
        <v>-264.7</v>
      </c>
      <c r="I27" s="195">
        <f>I28</f>
        <v>258.7</v>
      </c>
    </row>
    <row r="28" spans="2:9" ht="37.5">
      <c r="B28" s="89">
        <v>53</v>
      </c>
      <c r="C28" s="93" t="s">
        <v>277</v>
      </c>
      <c r="D28" s="91" t="s">
        <v>111</v>
      </c>
      <c r="E28" s="91" t="s">
        <v>109</v>
      </c>
      <c r="F28" s="91" t="s">
        <v>286</v>
      </c>
      <c r="G28" s="91" t="s">
        <v>119</v>
      </c>
      <c r="H28" s="190">
        <f>H29</f>
        <v>-264.7</v>
      </c>
      <c r="I28" s="199">
        <f>I29</f>
        <v>258.7</v>
      </c>
    </row>
    <row r="29" spans="2:9" ht="37.5">
      <c r="B29" s="89">
        <v>54</v>
      </c>
      <c r="C29" s="93" t="s">
        <v>287</v>
      </c>
      <c r="D29" s="91" t="s">
        <v>111</v>
      </c>
      <c r="E29" s="91" t="s">
        <v>109</v>
      </c>
      <c r="F29" s="91" t="s">
        <v>288</v>
      </c>
      <c r="G29" s="91" t="s">
        <v>119</v>
      </c>
      <c r="H29" s="190">
        <f>H30+H32+H34+H35+H31+H33</f>
        <v>-264.7</v>
      </c>
      <c r="I29" s="194">
        <f>I30+I32+I34+I35+I31+I33</f>
        <v>258.7</v>
      </c>
    </row>
    <row r="30" spans="2:9" ht="37.5" customHeight="1">
      <c r="B30" s="89">
        <v>55</v>
      </c>
      <c r="C30" s="225" t="s">
        <v>252</v>
      </c>
      <c r="D30" s="91" t="s">
        <v>111</v>
      </c>
      <c r="E30" s="91" t="s">
        <v>109</v>
      </c>
      <c r="F30" s="91" t="s">
        <v>289</v>
      </c>
      <c r="G30" s="91" t="s">
        <v>97</v>
      </c>
      <c r="H30" s="190">
        <v>-274.5</v>
      </c>
      <c r="I30" s="194">
        <v>95.9</v>
      </c>
    </row>
    <row r="31" spans="2:9" ht="37.5" customHeight="1">
      <c r="B31" s="89">
        <v>56</v>
      </c>
      <c r="C31" s="225" t="s">
        <v>252</v>
      </c>
      <c r="D31" s="91" t="s">
        <v>111</v>
      </c>
      <c r="E31" s="91" t="s">
        <v>109</v>
      </c>
      <c r="F31" s="91" t="s">
        <v>321</v>
      </c>
      <c r="G31" s="91" t="s">
        <v>97</v>
      </c>
      <c r="H31" s="190">
        <v>6</v>
      </c>
      <c r="I31" s="194">
        <v>6</v>
      </c>
    </row>
    <row r="32" spans="2:9" ht="37.5">
      <c r="B32" s="89">
        <v>57</v>
      </c>
      <c r="C32" s="225" t="s">
        <v>290</v>
      </c>
      <c r="D32" s="91" t="s">
        <v>111</v>
      </c>
      <c r="E32" s="91" t="s">
        <v>109</v>
      </c>
      <c r="F32" s="91" t="s">
        <v>291</v>
      </c>
      <c r="G32" s="91" t="s">
        <v>256</v>
      </c>
      <c r="H32" s="190">
        <v>28.8</v>
      </c>
      <c r="I32" s="194">
        <v>28.8</v>
      </c>
    </row>
    <row r="33" spans="2:9" ht="42.75" customHeight="1">
      <c r="B33" s="89">
        <v>58</v>
      </c>
      <c r="C33" s="225" t="s">
        <v>290</v>
      </c>
      <c r="D33" s="91" t="s">
        <v>111</v>
      </c>
      <c r="E33" s="91" t="s">
        <v>109</v>
      </c>
      <c r="F33" s="91" t="s">
        <v>321</v>
      </c>
      <c r="G33" s="91" t="s">
        <v>256</v>
      </c>
      <c r="H33" s="190">
        <v>2</v>
      </c>
      <c r="I33" s="194">
        <v>2</v>
      </c>
    </row>
    <row r="34" spans="2:9" ht="59.25" customHeight="1">
      <c r="B34" s="89">
        <v>59</v>
      </c>
      <c r="C34" s="93" t="s">
        <v>100</v>
      </c>
      <c r="D34" s="91" t="s">
        <v>111</v>
      </c>
      <c r="E34" s="91" t="s">
        <v>109</v>
      </c>
      <c r="F34" s="91" t="s">
        <v>292</v>
      </c>
      <c r="G34" s="91" t="s">
        <v>99</v>
      </c>
      <c r="H34" s="190">
        <v>-37</v>
      </c>
      <c r="I34" s="194">
        <v>116</v>
      </c>
    </row>
    <row r="35" spans="2:9" ht="37.5">
      <c r="B35" s="89">
        <v>60</v>
      </c>
      <c r="C35" s="93" t="s">
        <v>101</v>
      </c>
      <c r="D35" s="91" t="s">
        <v>111</v>
      </c>
      <c r="E35" s="91" t="s">
        <v>109</v>
      </c>
      <c r="F35" s="91" t="s">
        <v>293</v>
      </c>
      <c r="G35" s="91" t="s">
        <v>103</v>
      </c>
      <c r="H35" s="190">
        <v>10</v>
      </c>
      <c r="I35" s="194">
        <v>10</v>
      </c>
    </row>
    <row r="36" spans="2:9" ht="18.75">
      <c r="B36" s="89"/>
      <c r="C36" s="353" t="s">
        <v>40</v>
      </c>
      <c r="D36" s="353"/>
      <c r="E36" s="353"/>
      <c r="F36" s="353"/>
      <c r="G36" s="353"/>
      <c r="H36" s="226">
        <f>H7+H11+H15+H20+H23+H27</f>
        <v>-4.6999999999999886</v>
      </c>
      <c r="I36" s="195">
        <f>I27+I23+I20+I15+I11+I7</f>
        <v>1414.3000000000002</v>
      </c>
    </row>
  </sheetData>
  <mergeCells count="4">
    <mergeCell ref="F1:I1"/>
    <mergeCell ref="B3:I3"/>
    <mergeCell ref="G4:I4"/>
    <mergeCell ref="C36:G36"/>
  </mergeCells>
  <printOptions gridLines="1"/>
  <pageMargins left="0.31496062992125984" right="0.31496062992125984" top="0.15748031496062992" bottom="0.15748031496062992" header="0.19685039370078741" footer="0.11811023622047244"/>
  <pageSetup paperSize="9" scale="4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28" zoomScale="89" zoomScaleSheetLayoutView="89" workbookViewId="0">
      <selection activeCell="I19" sqref="I19"/>
    </sheetView>
  </sheetViews>
  <sheetFormatPr defaultRowHeight="12.75"/>
  <cols>
    <col min="1" max="1" width="5.28515625" style="102" customWidth="1"/>
    <col min="2" max="2" width="45" style="103" customWidth="1"/>
    <col min="3" max="3" width="12.42578125" style="104" customWidth="1"/>
    <col min="4" max="4" width="15.28515625" style="104" customWidth="1"/>
    <col min="5" max="5" width="18" style="104" customWidth="1"/>
    <col min="6" max="6" width="12.42578125" style="104" customWidth="1"/>
    <col min="7" max="7" width="14.140625" style="104" customWidth="1"/>
    <col min="8" max="8" width="16.140625" style="104" customWidth="1"/>
    <col min="9" max="9" width="13.85546875" style="104" customWidth="1"/>
    <col min="10" max="256" width="9.140625" style="105"/>
    <col min="257" max="257" width="3.5703125" style="105" customWidth="1"/>
    <col min="258" max="258" width="40.85546875" style="105" customWidth="1"/>
    <col min="259" max="259" width="5.140625" style="105" customWidth="1"/>
    <col min="260" max="261" width="4.28515625" style="105" customWidth="1"/>
    <col min="262" max="262" width="8.5703125" style="105" customWidth="1"/>
    <col min="263" max="263" width="6.7109375" style="105" customWidth="1"/>
    <col min="264" max="264" width="11.28515625" style="105" customWidth="1"/>
    <col min="265" max="265" width="12.28515625" style="105" customWidth="1"/>
    <col min="266" max="512" width="9.140625" style="105"/>
    <col min="513" max="513" width="3.5703125" style="105" customWidth="1"/>
    <col min="514" max="514" width="40.85546875" style="105" customWidth="1"/>
    <col min="515" max="515" width="5.140625" style="105" customWidth="1"/>
    <col min="516" max="517" width="4.28515625" style="105" customWidth="1"/>
    <col min="518" max="518" width="8.5703125" style="105" customWidth="1"/>
    <col min="519" max="519" width="6.7109375" style="105" customWidth="1"/>
    <col min="520" max="520" width="11.28515625" style="105" customWidth="1"/>
    <col min="521" max="521" width="12.28515625" style="105" customWidth="1"/>
    <col min="522" max="768" width="9.140625" style="105"/>
    <col min="769" max="769" width="3.5703125" style="105" customWidth="1"/>
    <col min="770" max="770" width="40.85546875" style="105" customWidth="1"/>
    <col min="771" max="771" width="5.140625" style="105" customWidth="1"/>
    <col min="772" max="773" width="4.28515625" style="105" customWidth="1"/>
    <col min="774" max="774" width="8.5703125" style="105" customWidth="1"/>
    <col min="775" max="775" width="6.7109375" style="105" customWidth="1"/>
    <col min="776" max="776" width="11.28515625" style="105" customWidth="1"/>
    <col min="777" max="777" width="12.28515625" style="105" customWidth="1"/>
    <col min="778" max="1024" width="9.140625" style="105"/>
    <col min="1025" max="1025" width="3.5703125" style="105" customWidth="1"/>
    <col min="1026" max="1026" width="40.85546875" style="105" customWidth="1"/>
    <col min="1027" max="1027" width="5.140625" style="105" customWidth="1"/>
    <col min="1028" max="1029" width="4.28515625" style="105" customWidth="1"/>
    <col min="1030" max="1030" width="8.5703125" style="105" customWidth="1"/>
    <col min="1031" max="1031" width="6.7109375" style="105" customWidth="1"/>
    <col min="1032" max="1032" width="11.28515625" style="105" customWidth="1"/>
    <col min="1033" max="1033" width="12.28515625" style="105" customWidth="1"/>
    <col min="1034" max="1280" width="9.140625" style="105"/>
    <col min="1281" max="1281" width="3.5703125" style="105" customWidth="1"/>
    <col min="1282" max="1282" width="40.85546875" style="105" customWidth="1"/>
    <col min="1283" max="1283" width="5.140625" style="105" customWidth="1"/>
    <col min="1284" max="1285" width="4.28515625" style="105" customWidth="1"/>
    <col min="1286" max="1286" width="8.5703125" style="105" customWidth="1"/>
    <col min="1287" max="1287" width="6.7109375" style="105" customWidth="1"/>
    <col min="1288" max="1288" width="11.28515625" style="105" customWidth="1"/>
    <col min="1289" max="1289" width="12.28515625" style="105" customWidth="1"/>
    <col min="1290" max="1536" width="9.140625" style="105"/>
    <col min="1537" max="1537" width="3.5703125" style="105" customWidth="1"/>
    <col min="1538" max="1538" width="40.85546875" style="105" customWidth="1"/>
    <col min="1539" max="1539" width="5.140625" style="105" customWidth="1"/>
    <col min="1540" max="1541" width="4.28515625" style="105" customWidth="1"/>
    <col min="1542" max="1542" width="8.5703125" style="105" customWidth="1"/>
    <col min="1543" max="1543" width="6.7109375" style="105" customWidth="1"/>
    <col min="1544" max="1544" width="11.28515625" style="105" customWidth="1"/>
    <col min="1545" max="1545" width="12.28515625" style="105" customWidth="1"/>
    <col min="1546" max="1792" width="9.140625" style="105"/>
    <col min="1793" max="1793" width="3.5703125" style="105" customWidth="1"/>
    <col min="1794" max="1794" width="40.85546875" style="105" customWidth="1"/>
    <col min="1795" max="1795" width="5.140625" style="105" customWidth="1"/>
    <col min="1796" max="1797" width="4.28515625" style="105" customWidth="1"/>
    <col min="1798" max="1798" width="8.5703125" style="105" customWidth="1"/>
    <col min="1799" max="1799" width="6.7109375" style="105" customWidth="1"/>
    <col min="1800" max="1800" width="11.28515625" style="105" customWidth="1"/>
    <col min="1801" max="1801" width="12.28515625" style="105" customWidth="1"/>
    <col min="1802" max="2048" width="9.140625" style="105"/>
    <col min="2049" max="2049" width="3.5703125" style="105" customWidth="1"/>
    <col min="2050" max="2050" width="40.85546875" style="105" customWidth="1"/>
    <col min="2051" max="2051" width="5.140625" style="105" customWidth="1"/>
    <col min="2052" max="2053" width="4.28515625" style="105" customWidth="1"/>
    <col min="2054" max="2054" width="8.5703125" style="105" customWidth="1"/>
    <col min="2055" max="2055" width="6.7109375" style="105" customWidth="1"/>
    <col min="2056" max="2056" width="11.28515625" style="105" customWidth="1"/>
    <col min="2057" max="2057" width="12.28515625" style="105" customWidth="1"/>
    <col min="2058" max="2304" width="9.140625" style="105"/>
    <col min="2305" max="2305" width="3.5703125" style="105" customWidth="1"/>
    <col min="2306" max="2306" width="40.85546875" style="105" customWidth="1"/>
    <col min="2307" max="2307" width="5.140625" style="105" customWidth="1"/>
    <col min="2308" max="2309" width="4.28515625" style="105" customWidth="1"/>
    <col min="2310" max="2310" width="8.5703125" style="105" customWidth="1"/>
    <col min="2311" max="2311" width="6.7109375" style="105" customWidth="1"/>
    <col min="2312" max="2312" width="11.28515625" style="105" customWidth="1"/>
    <col min="2313" max="2313" width="12.28515625" style="105" customWidth="1"/>
    <col min="2314" max="2560" width="9.140625" style="105"/>
    <col min="2561" max="2561" width="3.5703125" style="105" customWidth="1"/>
    <col min="2562" max="2562" width="40.85546875" style="105" customWidth="1"/>
    <col min="2563" max="2563" width="5.140625" style="105" customWidth="1"/>
    <col min="2564" max="2565" width="4.28515625" style="105" customWidth="1"/>
    <col min="2566" max="2566" width="8.5703125" style="105" customWidth="1"/>
    <col min="2567" max="2567" width="6.7109375" style="105" customWidth="1"/>
    <col min="2568" max="2568" width="11.28515625" style="105" customWidth="1"/>
    <col min="2569" max="2569" width="12.28515625" style="105" customWidth="1"/>
    <col min="2570" max="2816" width="9.140625" style="105"/>
    <col min="2817" max="2817" width="3.5703125" style="105" customWidth="1"/>
    <col min="2818" max="2818" width="40.85546875" style="105" customWidth="1"/>
    <col min="2819" max="2819" width="5.140625" style="105" customWidth="1"/>
    <col min="2820" max="2821" width="4.28515625" style="105" customWidth="1"/>
    <col min="2822" max="2822" width="8.5703125" style="105" customWidth="1"/>
    <col min="2823" max="2823" width="6.7109375" style="105" customWidth="1"/>
    <col min="2824" max="2824" width="11.28515625" style="105" customWidth="1"/>
    <col min="2825" max="2825" width="12.28515625" style="105" customWidth="1"/>
    <col min="2826" max="3072" width="9.140625" style="105"/>
    <col min="3073" max="3073" width="3.5703125" style="105" customWidth="1"/>
    <col min="3074" max="3074" width="40.85546875" style="105" customWidth="1"/>
    <col min="3075" max="3075" width="5.140625" style="105" customWidth="1"/>
    <col min="3076" max="3077" width="4.28515625" style="105" customWidth="1"/>
    <col min="3078" max="3078" width="8.5703125" style="105" customWidth="1"/>
    <col min="3079" max="3079" width="6.7109375" style="105" customWidth="1"/>
    <col min="3080" max="3080" width="11.28515625" style="105" customWidth="1"/>
    <col min="3081" max="3081" width="12.28515625" style="105" customWidth="1"/>
    <col min="3082" max="3328" width="9.140625" style="105"/>
    <col min="3329" max="3329" width="3.5703125" style="105" customWidth="1"/>
    <col min="3330" max="3330" width="40.85546875" style="105" customWidth="1"/>
    <col min="3331" max="3331" width="5.140625" style="105" customWidth="1"/>
    <col min="3332" max="3333" width="4.28515625" style="105" customWidth="1"/>
    <col min="3334" max="3334" width="8.5703125" style="105" customWidth="1"/>
    <col min="3335" max="3335" width="6.7109375" style="105" customWidth="1"/>
    <col min="3336" max="3336" width="11.28515625" style="105" customWidth="1"/>
    <col min="3337" max="3337" width="12.28515625" style="105" customWidth="1"/>
    <col min="3338" max="3584" width="9.140625" style="105"/>
    <col min="3585" max="3585" width="3.5703125" style="105" customWidth="1"/>
    <col min="3586" max="3586" width="40.85546875" style="105" customWidth="1"/>
    <col min="3587" max="3587" width="5.140625" style="105" customWidth="1"/>
    <col min="3588" max="3589" width="4.28515625" style="105" customWidth="1"/>
    <col min="3590" max="3590" width="8.5703125" style="105" customWidth="1"/>
    <col min="3591" max="3591" width="6.7109375" style="105" customWidth="1"/>
    <col min="3592" max="3592" width="11.28515625" style="105" customWidth="1"/>
    <col min="3593" max="3593" width="12.28515625" style="105" customWidth="1"/>
    <col min="3594" max="3840" width="9.140625" style="105"/>
    <col min="3841" max="3841" width="3.5703125" style="105" customWidth="1"/>
    <col min="3842" max="3842" width="40.85546875" style="105" customWidth="1"/>
    <col min="3843" max="3843" width="5.140625" style="105" customWidth="1"/>
    <col min="3844" max="3845" width="4.28515625" style="105" customWidth="1"/>
    <col min="3846" max="3846" width="8.5703125" style="105" customWidth="1"/>
    <col min="3847" max="3847" width="6.7109375" style="105" customWidth="1"/>
    <col min="3848" max="3848" width="11.28515625" style="105" customWidth="1"/>
    <col min="3849" max="3849" width="12.28515625" style="105" customWidth="1"/>
    <col min="3850" max="4096" width="9.140625" style="105"/>
    <col min="4097" max="4097" width="3.5703125" style="105" customWidth="1"/>
    <col min="4098" max="4098" width="40.85546875" style="105" customWidth="1"/>
    <col min="4099" max="4099" width="5.140625" style="105" customWidth="1"/>
    <col min="4100" max="4101" width="4.28515625" style="105" customWidth="1"/>
    <col min="4102" max="4102" width="8.5703125" style="105" customWidth="1"/>
    <col min="4103" max="4103" width="6.7109375" style="105" customWidth="1"/>
    <col min="4104" max="4104" width="11.28515625" style="105" customWidth="1"/>
    <col min="4105" max="4105" width="12.28515625" style="105" customWidth="1"/>
    <col min="4106" max="4352" width="9.140625" style="105"/>
    <col min="4353" max="4353" width="3.5703125" style="105" customWidth="1"/>
    <col min="4354" max="4354" width="40.85546875" style="105" customWidth="1"/>
    <col min="4355" max="4355" width="5.140625" style="105" customWidth="1"/>
    <col min="4356" max="4357" width="4.28515625" style="105" customWidth="1"/>
    <col min="4358" max="4358" width="8.5703125" style="105" customWidth="1"/>
    <col min="4359" max="4359" width="6.7109375" style="105" customWidth="1"/>
    <col min="4360" max="4360" width="11.28515625" style="105" customWidth="1"/>
    <col min="4361" max="4361" width="12.28515625" style="105" customWidth="1"/>
    <col min="4362" max="4608" width="9.140625" style="105"/>
    <col min="4609" max="4609" width="3.5703125" style="105" customWidth="1"/>
    <col min="4610" max="4610" width="40.85546875" style="105" customWidth="1"/>
    <col min="4611" max="4611" width="5.140625" style="105" customWidth="1"/>
    <col min="4612" max="4613" width="4.28515625" style="105" customWidth="1"/>
    <col min="4614" max="4614" width="8.5703125" style="105" customWidth="1"/>
    <col min="4615" max="4615" width="6.7109375" style="105" customWidth="1"/>
    <col min="4616" max="4616" width="11.28515625" style="105" customWidth="1"/>
    <col min="4617" max="4617" width="12.28515625" style="105" customWidth="1"/>
    <col min="4618" max="4864" width="9.140625" style="105"/>
    <col min="4865" max="4865" width="3.5703125" style="105" customWidth="1"/>
    <col min="4866" max="4866" width="40.85546875" style="105" customWidth="1"/>
    <col min="4867" max="4867" width="5.140625" style="105" customWidth="1"/>
    <col min="4868" max="4869" width="4.28515625" style="105" customWidth="1"/>
    <col min="4870" max="4870" width="8.5703125" style="105" customWidth="1"/>
    <col min="4871" max="4871" width="6.7109375" style="105" customWidth="1"/>
    <col min="4872" max="4872" width="11.28515625" style="105" customWidth="1"/>
    <col min="4873" max="4873" width="12.28515625" style="105" customWidth="1"/>
    <col min="4874" max="5120" width="9.140625" style="105"/>
    <col min="5121" max="5121" width="3.5703125" style="105" customWidth="1"/>
    <col min="5122" max="5122" width="40.85546875" style="105" customWidth="1"/>
    <col min="5123" max="5123" width="5.140625" style="105" customWidth="1"/>
    <col min="5124" max="5125" width="4.28515625" style="105" customWidth="1"/>
    <col min="5126" max="5126" width="8.5703125" style="105" customWidth="1"/>
    <col min="5127" max="5127" width="6.7109375" style="105" customWidth="1"/>
    <col min="5128" max="5128" width="11.28515625" style="105" customWidth="1"/>
    <col min="5129" max="5129" width="12.28515625" style="105" customWidth="1"/>
    <col min="5130" max="5376" width="9.140625" style="105"/>
    <col min="5377" max="5377" width="3.5703125" style="105" customWidth="1"/>
    <col min="5378" max="5378" width="40.85546875" style="105" customWidth="1"/>
    <col min="5379" max="5379" width="5.140625" style="105" customWidth="1"/>
    <col min="5380" max="5381" width="4.28515625" style="105" customWidth="1"/>
    <col min="5382" max="5382" width="8.5703125" style="105" customWidth="1"/>
    <col min="5383" max="5383" width="6.7109375" style="105" customWidth="1"/>
    <col min="5384" max="5384" width="11.28515625" style="105" customWidth="1"/>
    <col min="5385" max="5385" width="12.28515625" style="105" customWidth="1"/>
    <col min="5386" max="5632" width="9.140625" style="105"/>
    <col min="5633" max="5633" width="3.5703125" style="105" customWidth="1"/>
    <col min="5634" max="5634" width="40.85546875" style="105" customWidth="1"/>
    <col min="5635" max="5635" width="5.140625" style="105" customWidth="1"/>
    <col min="5636" max="5637" width="4.28515625" style="105" customWidth="1"/>
    <col min="5638" max="5638" width="8.5703125" style="105" customWidth="1"/>
    <col min="5639" max="5639" width="6.7109375" style="105" customWidth="1"/>
    <col min="5640" max="5640" width="11.28515625" style="105" customWidth="1"/>
    <col min="5641" max="5641" width="12.28515625" style="105" customWidth="1"/>
    <col min="5642" max="5888" width="9.140625" style="105"/>
    <col min="5889" max="5889" width="3.5703125" style="105" customWidth="1"/>
    <col min="5890" max="5890" width="40.85546875" style="105" customWidth="1"/>
    <col min="5891" max="5891" width="5.140625" style="105" customWidth="1"/>
    <col min="5892" max="5893" width="4.28515625" style="105" customWidth="1"/>
    <col min="5894" max="5894" width="8.5703125" style="105" customWidth="1"/>
    <col min="5895" max="5895" width="6.7109375" style="105" customWidth="1"/>
    <col min="5896" max="5896" width="11.28515625" style="105" customWidth="1"/>
    <col min="5897" max="5897" width="12.28515625" style="105" customWidth="1"/>
    <col min="5898" max="6144" width="9.140625" style="105"/>
    <col min="6145" max="6145" width="3.5703125" style="105" customWidth="1"/>
    <col min="6146" max="6146" width="40.85546875" style="105" customWidth="1"/>
    <col min="6147" max="6147" width="5.140625" style="105" customWidth="1"/>
    <col min="6148" max="6149" width="4.28515625" style="105" customWidth="1"/>
    <col min="6150" max="6150" width="8.5703125" style="105" customWidth="1"/>
    <col min="6151" max="6151" width="6.7109375" style="105" customWidth="1"/>
    <col min="6152" max="6152" width="11.28515625" style="105" customWidth="1"/>
    <col min="6153" max="6153" width="12.28515625" style="105" customWidth="1"/>
    <col min="6154" max="6400" width="9.140625" style="105"/>
    <col min="6401" max="6401" width="3.5703125" style="105" customWidth="1"/>
    <col min="6402" max="6402" width="40.85546875" style="105" customWidth="1"/>
    <col min="6403" max="6403" width="5.140625" style="105" customWidth="1"/>
    <col min="6404" max="6405" width="4.28515625" style="105" customWidth="1"/>
    <col min="6406" max="6406" width="8.5703125" style="105" customWidth="1"/>
    <col min="6407" max="6407" width="6.7109375" style="105" customWidth="1"/>
    <col min="6408" max="6408" width="11.28515625" style="105" customWidth="1"/>
    <col min="6409" max="6409" width="12.28515625" style="105" customWidth="1"/>
    <col min="6410" max="6656" width="9.140625" style="105"/>
    <col min="6657" max="6657" width="3.5703125" style="105" customWidth="1"/>
    <col min="6658" max="6658" width="40.85546875" style="105" customWidth="1"/>
    <col min="6659" max="6659" width="5.140625" style="105" customWidth="1"/>
    <col min="6660" max="6661" width="4.28515625" style="105" customWidth="1"/>
    <col min="6662" max="6662" width="8.5703125" style="105" customWidth="1"/>
    <col min="6663" max="6663" width="6.7109375" style="105" customWidth="1"/>
    <col min="6664" max="6664" width="11.28515625" style="105" customWidth="1"/>
    <col min="6665" max="6665" width="12.28515625" style="105" customWidth="1"/>
    <col min="6666" max="6912" width="9.140625" style="105"/>
    <col min="6913" max="6913" width="3.5703125" style="105" customWidth="1"/>
    <col min="6914" max="6914" width="40.85546875" style="105" customWidth="1"/>
    <col min="6915" max="6915" width="5.140625" style="105" customWidth="1"/>
    <col min="6916" max="6917" width="4.28515625" style="105" customWidth="1"/>
    <col min="6918" max="6918" width="8.5703125" style="105" customWidth="1"/>
    <col min="6919" max="6919" width="6.7109375" style="105" customWidth="1"/>
    <col min="6920" max="6920" width="11.28515625" style="105" customWidth="1"/>
    <col min="6921" max="6921" width="12.28515625" style="105" customWidth="1"/>
    <col min="6922" max="7168" width="9.140625" style="105"/>
    <col min="7169" max="7169" width="3.5703125" style="105" customWidth="1"/>
    <col min="7170" max="7170" width="40.85546875" style="105" customWidth="1"/>
    <col min="7171" max="7171" width="5.140625" style="105" customWidth="1"/>
    <col min="7172" max="7173" width="4.28515625" style="105" customWidth="1"/>
    <col min="7174" max="7174" width="8.5703125" style="105" customWidth="1"/>
    <col min="7175" max="7175" width="6.7109375" style="105" customWidth="1"/>
    <col min="7176" max="7176" width="11.28515625" style="105" customWidth="1"/>
    <col min="7177" max="7177" width="12.28515625" style="105" customWidth="1"/>
    <col min="7178" max="7424" width="9.140625" style="105"/>
    <col min="7425" max="7425" width="3.5703125" style="105" customWidth="1"/>
    <col min="7426" max="7426" width="40.85546875" style="105" customWidth="1"/>
    <col min="7427" max="7427" width="5.140625" style="105" customWidth="1"/>
    <col min="7428" max="7429" width="4.28515625" style="105" customWidth="1"/>
    <col min="7430" max="7430" width="8.5703125" style="105" customWidth="1"/>
    <col min="7431" max="7431" width="6.7109375" style="105" customWidth="1"/>
    <col min="7432" max="7432" width="11.28515625" style="105" customWidth="1"/>
    <col min="7433" max="7433" width="12.28515625" style="105" customWidth="1"/>
    <col min="7434" max="7680" width="9.140625" style="105"/>
    <col min="7681" max="7681" width="3.5703125" style="105" customWidth="1"/>
    <col min="7682" max="7682" width="40.85546875" style="105" customWidth="1"/>
    <col min="7683" max="7683" width="5.140625" style="105" customWidth="1"/>
    <col min="7684" max="7685" width="4.28515625" style="105" customWidth="1"/>
    <col min="7686" max="7686" width="8.5703125" style="105" customWidth="1"/>
    <col min="7687" max="7687" width="6.7109375" style="105" customWidth="1"/>
    <col min="7688" max="7688" width="11.28515625" style="105" customWidth="1"/>
    <col min="7689" max="7689" width="12.28515625" style="105" customWidth="1"/>
    <col min="7690" max="7936" width="9.140625" style="105"/>
    <col min="7937" max="7937" width="3.5703125" style="105" customWidth="1"/>
    <col min="7938" max="7938" width="40.85546875" style="105" customWidth="1"/>
    <col min="7939" max="7939" width="5.140625" style="105" customWidth="1"/>
    <col min="7940" max="7941" width="4.28515625" style="105" customWidth="1"/>
    <col min="7942" max="7942" width="8.5703125" style="105" customWidth="1"/>
    <col min="7943" max="7943" width="6.7109375" style="105" customWidth="1"/>
    <col min="7944" max="7944" width="11.28515625" style="105" customWidth="1"/>
    <col min="7945" max="7945" width="12.28515625" style="105" customWidth="1"/>
    <col min="7946" max="8192" width="9.140625" style="105"/>
    <col min="8193" max="8193" width="3.5703125" style="105" customWidth="1"/>
    <col min="8194" max="8194" width="40.85546875" style="105" customWidth="1"/>
    <col min="8195" max="8195" width="5.140625" style="105" customWidth="1"/>
    <col min="8196" max="8197" width="4.28515625" style="105" customWidth="1"/>
    <col min="8198" max="8198" width="8.5703125" style="105" customWidth="1"/>
    <col min="8199" max="8199" width="6.7109375" style="105" customWidth="1"/>
    <col min="8200" max="8200" width="11.28515625" style="105" customWidth="1"/>
    <col min="8201" max="8201" width="12.28515625" style="105" customWidth="1"/>
    <col min="8202" max="8448" width="9.140625" style="105"/>
    <col min="8449" max="8449" width="3.5703125" style="105" customWidth="1"/>
    <col min="8450" max="8450" width="40.85546875" style="105" customWidth="1"/>
    <col min="8451" max="8451" width="5.140625" style="105" customWidth="1"/>
    <col min="8452" max="8453" width="4.28515625" style="105" customWidth="1"/>
    <col min="8454" max="8454" width="8.5703125" style="105" customWidth="1"/>
    <col min="8455" max="8455" width="6.7109375" style="105" customWidth="1"/>
    <col min="8456" max="8456" width="11.28515625" style="105" customWidth="1"/>
    <col min="8457" max="8457" width="12.28515625" style="105" customWidth="1"/>
    <col min="8458" max="8704" width="9.140625" style="105"/>
    <col min="8705" max="8705" width="3.5703125" style="105" customWidth="1"/>
    <col min="8706" max="8706" width="40.85546875" style="105" customWidth="1"/>
    <col min="8707" max="8707" width="5.140625" style="105" customWidth="1"/>
    <col min="8708" max="8709" width="4.28515625" style="105" customWidth="1"/>
    <col min="8710" max="8710" width="8.5703125" style="105" customWidth="1"/>
    <col min="8711" max="8711" width="6.7109375" style="105" customWidth="1"/>
    <col min="8712" max="8712" width="11.28515625" style="105" customWidth="1"/>
    <col min="8713" max="8713" width="12.28515625" style="105" customWidth="1"/>
    <col min="8714" max="8960" width="9.140625" style="105"/>
    <col min="8961" max="8961" width="3.5703125" style="105" customWidth="1"/>
    <col min="8962" max="8962" width="40.85546875" style="105" customWidth="1"/>
    <col min="8963" max="8963" width="5.140625" style="105" customWidth="1"/>
    <col min="8964" max="8965" width="4.28515625" style="105" customWidth="1"/>
    <col min="8966" max="8966" width="8.5703125" style="105" customWidth="1"/>
    <col min="8967" max="8967" width="6.7109375" style="105" customWidth="1"/>
    <col min="8968" max="8968" width="11.28515625" style="105" customWidth="1"/>
    <col min="8969" max="8969" width="12.28515625" style="105" customWidth="1"/>
    <col min="8970" max="9216" width="9.140625" style="105"/>
    <col min="9217" max="9217" width="3.5703125" style="105" customWidth="1"/>
    <col min="9218" max="9218" width="40.85546875" style="105" customWidth="1"/>
    <col min="9219" max="9219" width="5.140625" style="105" customWidth="1"/>
    <col min="9220" max="9221" width="4.28515625" style="105" customWidth="1"/>
    <col min="9222" max="9222" width="8.5703125" style="105" customWidth="1"/>
    <col min="9223" max="9223" width="6.7109375" style="105" customWidth="1"/>
    <col min="9224" max="9224" width="11.28515625" style="105" customWidth="1"/>
    <col min="9225" max="9225" width="12.28515625" style="105" customWidth="1"/>
    <col min="9226" max="9472" width="9.140625" style="105"/>
    <col min="9473" max="9473" width="3.5703125" style="105" customWidth="1"/>
    <col min="9474" max="9474" width="40.85546875" style="105" customWidth="1"/>
    <col min="9475" max="9475" width="5.140625" style="105" customWidth="1"/>
    <col min="9476" max="9477" width="4.28515625" style="105" customWidth="1"/>
    <col min="9478" max="9478" width="8.5703125" style="105" customWidth="1"/>
    <col min="9479" max="9479" width="6.7109375" style="105" customWidth="1"/>
    <col min="9480" max="9480" width="11.28515625" style="105" customWidth="1"/>
    <col min="9481" max="9481" width="12.28515625" style="105" customWidth="1"/>
    <col min="9482" max="9728" width="9.140625" style="105"/>
    <col min="9729" max="9729" width="3.5703125" style="105" customWidth="1"/>
    <col min="9730" max="9730" width="40.85546875" style="105" customWidth="1"/>
    <col min="9731" max="9731" width="5.140625" style="105" customWidth="1"/>
    <col min="9732" max="9733" width="4.28515625" style="105" customWidth="1"/>
    <col min="9734" max="9734" width="8.5703125" style="105" customWidth="1"/>
    <col min="9735" max="9735" width="6.7109375" style="105" customWidth="1"/>
    <col min="9736" max="9736" width="11.28515625" style="105" customWidth="1"/>
    <col min="9737" max="9737" width="12.28515625" style="105" customWidth="1"/>
    <col min="9738" max="9984" width="9.140625" style="105"/>
    <col min="9985" max="9985" width="3.5703125" style="105" customWidth="1"/>
    <col min="9986" max="9986" width="40.85546875" style="105" customWidth="1"/>
    <col min="9987" max="9987" width="5.140625" style="105" customWidth="1"/>
    <col min="9988" max="9989" width="4.28515625" style="105" customWidth="1"/>
    <col min="9990" max="9990" width="8.5703125" style="105" customWidth="1"/>
    <col min="9991" max="9991" width="6.7109375" style="105" customWidth="1"/>
    <col min="9992" max="9992" width="11.28515625" style="105" customWidth="1"/>
    <col min="9993" max="9993" width="12.28515625" style="105" customWidth="1"/>
    <col min="9994" max="10240" width="9.140625" style="105"/>
    <col min="10241" max="10241" width="3.5703125" style="105" customWidth="1"/>
    <col min="10242" max="10242" width="40.85546875" style="105" customWidth="1"/>
    <col min="10243" max="10243" width="5.140625" style="105" customWidth="1"/>
    <col min="10244" max="10245" width="4.28515625" style="105" customWidth="1"/>
    <col min="10246" max="10246" width="8.5703125" style="105" customWidth="1"/>
    <col min="10247" max="10247" width="6.7109375" style="105" customWidth="1"/>
    <col min="10248" max="10248" width="11.28515625" style="105" customWidth="1"/>
    <col min="10249" max="10249" width="12.28515625" style="105" customWidth="1"/>
    <col min="10250" max="10496" width="9.140625" style="105"/>
    <col min="10497" max="10497" width="3.5703125" style="105" customWidth="1"/>
    <col min="10498" max="10498" width="40.85546875" style="105" customWidth="1"/>
    <col min="10499" max="10499" width="5.140625" style="105" customWidth="1"/>
    <col min="10500" max="10501" width="4.28515625" style="105" customWidth="1"/>
    <col min="10502" max="10502" width="8.5703125" style="105" customWidth="1"/>
    <col min="10503" max="10503" width="6.7109375" style="105" customWidth="1"/>
    <col min="10504" max="10504" width="11.28515625" style="105" customWidth="1"/>
    <col min="10505" max="10505" width="12.28515625" style="105" customWidth="1"/>
    <col min="10506" max="10752" width="9.140625" style="105"/>
    <col min="10753" max="10753" width="3.5703125" style="105" customWidth="1"/>
    <col min="10754" max="10754" width="40.85546875" style="105" customWidth="1"/>
    <col min="10755" max="10755" width="5.140625" style="105" customWidth="1"/>
    <col min="10756" max="10757" width="4.28515625" style="105" customWidth="1"/>
    <col min="10758" max="10758" width="8.5703125" style="105" customWidth="1"/>
    <col min="10759" max="10759" width="6.7109375" style="105" customWidth="1"/>
    <col min="10760" max="10760" width="11.28515625" style="105" customWidth="1"/>
    <col min="10761" max="10761" width="12.28515625" style="105" customWidth="1"/>
    <col min="10762" max="11008" width="9.140625" style="105"/>
    <col min="11009" max="11009" width="3.5703125" style="105" customWidth="1"/>
    <col min="11010" max="11010" width="40.85546875" style="105" customWidth="1"/>
    <col min="11011" max="11011" width="5.140625" style="105" customWidth="1"/>
    <col min="11012" max="11013" width="4.28515625" style="105" customWidth="1"/>
    <col min="11014" max="11014" width="8.5703125" style="105" customWidth="1"/>
    <col min="11015" max="11015" width="6.7109375" style="105" customWidth="1"/>
    <col min="11016" max="11016" width="11.28515625" style="105" customWidth="1"/>
    <col min="11017" max="11017" width="12.28515625" style="105" customWidth="1"/>
    <col min="11018" max="11264" width="9.140625" style="105"/>
    <col min="11265" max="11265" width="3.5703125" style="105" customWidth="1"/>
    <col min="11266" max="11266" width="40.85546875" style="105" customWidth="1"/>
    <col min="11267" max="11267" width="5.140625" style="105" customWidth="1"/>
    <col min="11268" max="11269" width="4.28515625" style="105" customWidth="1"/>
    <col min="11270" max="11270" width="8.5703125" style="105" customWidth="1"/>
    <col min="11271" max="11271" width="6.7109375" style="105" customWidth="1"/>
    <col min="11272" max="11272" width="11.28515625" style="105" customWidth="1"/>
    <col min="11273" max="11273" width="12.28515625" style="105" customWidth="1"/>
    <col min="11274" max="11520" width="9.140625" style="105"/>
    <col min="11521" max="11521" width="3.5703125" style="105" customWidth="1"/>
    <col min="11522" max="11522" width="40.85546875" style="105" customWidth="1"/>
    <col min="11523" max="11523" width="5.140625" style="105" customWidth="1"/>
    <col min="11524" max="11525" width="4.28515625" style="105" customWidth="1"/>
    <col min="11526" max="11526" width="8.5703125" style="105" customWidth="1"/>
    <col min="11527" max="11527" width="6.7109375" style="105" customWidth="1"/>
    <col min="11528" max="11528" width="11.28515625" style="105" customWidth="1"/>
    <col min="11529" max="11529" width="12.28515625" style="105" customWidth="1"/>
    <col min="11530" max="11776" width="9.140625" style="105"/>
    <col min="11777" max="11777" width="3.5703125" style="105" customWidth="1"/>
    <col min="11778" max="11778" width="40.85546875" style="105" customWidth="1"/>
    <col min="11779" max="11779" width="5.140625" style="105" customWidth="1"/>
    <col min="11780" max="11781" width="4.28515625" style="105" customWidth="1"/>
    <col min="11782" max="11782" width="8.5703125" style="105" customWidth="1"/>
    <col min="11783" max="11783" width="6.7109375" style="105" customWidth="1"/>
    <col min="11784" max="11784" width="11.28515625" style="105" customWidth="1"/>
    <col min="11785" max="11785" width="12.28515625" style="105" customWidth="1"/>
    <col min="11786" max="12032" width="9.140625" style="105"/>
    <col min="12033" max="12033" width="3.5703125" style="105" customWidth="1"/>
    <col min="12034" max="12034" width="40.85546875" style="105" customWidth="1"/>
    <col min="12035" max="12035" width="5.140625" style="105" customWidth="1"/>
    <col min="12036" max="12037" width="4.28515625" style="105" customWidth="1"/>
    <col min="12038" max="12038" width="8.5703125" style="105" customWidth="1"/>
    <col min="12039" max="12039" width="6.7109375" style="105" customWidth="1"/>
    <col min="12040" max="12040" width="11.28515625" style="105" customWidth="1"/>
    <col min="12041" max="12041" width="12.28515625" style="105" customWidth="1"/>
    <col min="12042" max="12288" width="9.140625" style="105"/>
    <col min="12289" max="12289" width="3.5703125" style="105" customWidth="1"/>
    <col min="12290" max="12290" width="40.85546875" style="105" customWidth="1"/>
    <col min="12291" max="12291" width="5.140625" style="105" customWidth="1"/>
    <col min="12292" max="12293" width="4.28515625" style="105" customWidth="1"/>
    <col min="12294" max="12294" width="8.5703125" style="105" customWidth="1"/>
    <col min="12295" max="12295" width="6.7109375" style="105" customWidth="1"/>
    <col min="12296" max="12296" width="11.28515625" style="105" customWidth="1"/>
    <col min="12297" max="12297" width="12.28515625" style="105" customWidth="1"/>
    <col min="12298" max="12544" width="9.140625" style="105"/>
    <col min="12545" max="12545" width="3.5703125" style="105" customWidth="1"/>
    <col min="12546" max="12546" width="40.85546875" style="105" customWidth="1"/>
    <col min="12547" max="12547" width="5.140625" style="105" customWidth="1"/>
    <col min="12548" max="12549" width="4.28515625" style="105" customWidth="1"/>
    <col min="12550" max="12550" width="8.5703125" style="105" customWidth="1"/>
    <col min="12551" max="12551" width="6.7109375" style="105" customWidth="1"/>
    <col min="12552" max="12552" width="11.28515625" style="105" customWidth="1"/>
    <col min="12553" max="12553" width="12.28515625" style="105" customWidth="1"/>
    <col min="12554" max="12800" width="9.140625" style="105"/>
    <col min="12801" max="12801" width="3.5703125" style="105" customWidth="1"/>
    <col min="12802" max="12802" width="40.85546875" style="105" customWidth="1"/>
    <col min="12803" max="12803" width="5.140625" style="105" customWidth="1"/>
    <col min="12804" max="12805" width="4.28515625" style="105" customWidth="1"/>
    <col min="12806" max="12806" width="8.5703125" style="105" customWidth="1"/>
    <col min="12807" max="12807" width="6.7109375" style="105" customWidth="1"/>
    <col min="12808" max="12808" width="11.28515625" style="105" customWidth="1"/>
    <col min="12809" max="12809" width="12.28515625" style="105" customWidth="1"/>
    <col min="12810" max="13056" width="9.140625" style="105"/>
    <col min="13057" max="13057" width="3.5703125" style="105" customWidth="1"/>
    <col min="13058" max="13058" width="40.85546875" style="105" customWidth="1"/>
    <col min="13059" max="13059" width="5.140625" style="105" customWidth="1"/>
    <col min="13060" max="13061" width="4.28515625" style="105" customWidth="1"/>
    <col min="13062" max="13062" width="8.5703125" style="105" customWidth="1"/>
    <col min="13063" max="13063" width="6.7109375" style="105" customWidth="1"/>
    <col min="13064" max="13064" width="11.28515625" style="105" customWidth="1"/>
    <col min="13065" max="13065" width="12.28515625" style="105" customWidth="1"/>
    <col min="13066" max="13312" width="9.140625" style="105"/>
    <col min="13313" max="13313" width="3.5703125" style="105" customWidth="1"/>
    <col min="13314" max="13314" width="40.85546875" style="105" customWidth="1"/>
    <col min="13315" max="13315" width="5.140625" style="105" customWidth="1"/>
    <col min="13316" max="13317" width="4.28515625" style="105" customWidth="1"/>
    <col min="13318" max="13318" width="8.5703125" style="105" customWidth="1"/>
    <col min="13319" max="13319" width="6.7109375" style="105" customWidth="1"/>
    <col min="13320" max="13320" width="11.28515625" style="105" customWidth="1"/>
    <col min="13321" max="13321" width="12.28515625" style="105" customWidth="1"/>
    <col min="13322" max="13568" width="9.140625" style="105"/>
    <col min="13569" max="13569" width="3.5703125" style="105" customWidth="1"/>
    <col min="13570" max="13570" width="40.85546875" style="105" customWidth="1"/>
    <col min="13571" max="13571" width="5.140625" style="105" customWidth="1"/>
    <col min="13572" max="13573" width="4.28515625" style="105" customWidth="1"/>
    <col min="13574" max="13574" width="8.5703125" style="105" customWidth="1"/>
    <col min="13575" max="13575" width="6.7109375" style="105" customWidth="1"/>
    <col min="13576" max="13576" width="11.28515625" style="105" customWidth="1"/>
    <col min="13577" max="13577" width="12.28515625" style="105" customWidth="1"/>
    <col min="13578" max="13824" width="9.140625" style="105"/>
    <col min="13825" max="13825" width="3.5703125" style="105" customWidth="1"/>
    <col min="13826" max="13826" width="40.85546875" style="105" customWidth="1"/>
    <col min="13827" max="13827" width="5.140625" style="105" customWidth="1"/>
    <col min="13828" max="13829" width="4.28515625" style="105" customWidth="1"/>
    <col min="13830" max="13830" width="8.5703125" style="105" customWidth="1"/>
    <col min="13831" max="13831" width="6.7109375" style="105" customWidth="1"/>
    <col min="13832" max="13832" width="11.28515625" style="105" customWidth="1"/>
    <col min="13833" max="13833" width="12.28515625" style="105" customWidth="1"/>
    <col min="13834" max="14080" width="9.140625" style="105"/>
    <col min="14081" max="14081" width="3.5703125" style="105" customWidth="1"/>
    <col min="14082" max="14082" width="40.85546875" style="105" customWidth="1"/>
    <col min="14083" max="14083" width="5.140625" style="105" customWidth="1"/>
    <col min="14084" max="14085" width="4.28515625" style="105" customWidth="1"/>
    <col min="14086" max="14086" width="8.5703125" style="105" customWidth="1"/>
    <col min="14087" max="14087" width="6.7109375" style="105" customWidth="1"/>
    <col min="14088" max="14088" width="11.28515625" style="105" customWidth="1"/>
    <col min="14089" max="14089" width="12.28515625" style="105" customWidth="1"/>
    <col min="14090" max="14336" width="9.140625" style="105"/>
    <col min="14337" max="14337" width="3.5703125" style="105" customWidth="1"/>
    <col min="14338" max="14338" width="40.85546875" style="105" customWidth="1"/>
    <col min="14339" max="14339" width="5.140625" style="105" customWidth="1"/>
    <col min="14340" max="14341" width="4.28515625" style="105" customWidth="1"/>
    <col min="14342" max="14342" width="8.5703125" style="105" customWidth="1"/>
    <col min="14343" max="14343" width="6.7109375" style="105" customWidth="1"/>
    <col min="14344" max="14344" width="11.28515625" style="105" customWidth="1"/>
    <col min="14345" max="14345" width="12.28515625" style="105" customWidth="1"/>
    <col min="14346" max="14592" width="9.140625" style="105"/>
    <col min="14593" max="14593" width="3.5703125" style="105" customWidth="1"/>
    <col min="14594" max="14594" width="40.85546875" style="105" customWidth="1"/>
    <col min="14595" max="14595" width="5.140625" style="105" customWidth="1"/>
    <col min="14596" max="14597" width="4.28515625" style="105" customWidth="1"/>
    <col min="14598" max="14598" width="8.5703125" style="105" customWidth="1"/>
    <col min="14599" max="14599" width="6.7109375" style="105" customWidth="1"/>
    <col min="14600" max="14600" width="11.28515625" style="105" customWidth="1"/>
    <col min="14601" max="14601" width="12.28515625" style="105" customWidth="1"/>
    <col min="14602" max="14848" width="9.140625" style="105"/>
    <col min="14849" max="14849" width="3.5703125" style="105" customWidth="1"/>
    <col min="14850" max="14850" width="40.85546875" style="105" customWidth="1"/>
    <col min="14851" max="14851" width="5.140625" style="105" customWidth="1"/>
    <col min="14852" max="14853" width="4.28515625" style="105" customWidth="1"/>
    <col min="14854" max="14854" width="8.5703125" style="105" customWidth="1"/>
    <col min="14855" max="14855" width="6.7109375" style="105" customWidth="1"/>
    <col min="14856" max="14856" width="11.28515625" style="105" customWidth="1"/>
    <col min="14857" max="14857" width="12.28515625" style="105" customWidth="1"/>
    <col min="14858" max="15104" width="9.140625" style="105"/>
    <col min="15105" max="15105" width="3.5703125" style="105" customWidth="1"/>
    <col min="15106" max="15106" width="40.85546875" style="105" customWidth="1"/>
    <col min="15107" max="15107" width="5.140625" style="105" customWidth="1"/>
    <col min="15108" max="15109" width="4.28515625" style="105" customWidth="1"/>
    <col min="15110" max="15110" width="8.5703125" style="105" customWidth="1"/>
    <col min="15111" max="15111" width="6.7109375" style="105" customWidth="1"/>
    <col min="15112" max="15112" width="11.28515625" style="105" customWidth="1"/>
    <col min="15113" max="15113" width="12.28515625" style="105" customWidth="1"/>
    <col min="15114" max="15360" width="9.140625" style="105"/>
    <col min="15361" max="15361" width="3.5703125" style="105" customWidth="1"/>
    <col min="15362" max="15362" width="40.85546875" style="105" customWidth="1"/>
    <col min="15363" max="15363" width="5.140625" style="105" customWidth="1"/>
    <col min="15364" max="15365" width="4.28515625" style="105" customWidth="1"/>
    <col min="15366" max="15366" width="8.5703125" style="105" customWidth="1"/>
    <col min="15367" max="15367" width="6.7109375" style="105" customWidth="1"/>
    <col min="15368" max="15368" width="11.28515625" style="105" customWidth="1"/>
    <col min="15369" max="15369" width="12.28515625" style="105" customWidth="1"/>
    <col min="15370" max="15616" width="9.140625" style="105"/>
    <col min="15617" max="15617" width="3.5703125" style="105" customWidth="1"/>
    <col min="15618" max="15618" width="40.85546875" style="105" customWidth="1"/>
    <col min="15619" max="15619" width="5.140625" style="105" customWidth="1"/>
    <col min="15620" max="15621" width="4.28515625" style="105" customWidth="1"/>
    <col min="15622" max="15622" width="8.5703125" style="105" customWidth="1"/>
    <col min="15623" max="15623" width="6.7109375" style="105" customWidth="1"/>
    <col min="15624" max="15624" width="11.28515625" style="105" customWidth="1"/>
    <col min="15625" max="15625" width="12.28515625" style="105" customWidth="1"/>
    <col min="15626" max="15872" width="9.140625" style="105"/>
    <col min="15873" max="15873" width="3.5703125" style="105" customWidth="1"/>
    <col min="15874" max="15874" width="40.85546875" style="105" customWidth="1"/>
    <col min="15875" max="15875" width="5.140625" style="105" customWidth="1"/>
    <col min="15876" max="15877" width="4.28515625" style="105" customWidth="1"/>
    <col min="15878" max="15878" width="8.5703125" style="105" customWidth="1"/>
    <col min="15879" max="15879" width="6.7109375" style="105" customWidth="1"/>
    <col min="15880" max="15880" width="11.28515625" style="105" customWidth="1"/>
    <col min="15881" max="15881" width="12.28515625" style="105" customWidth="1"/>
    <col min="15882" max="16128" width="9.140625" style="105"/>
    <col min="16129" max="16129" width="3.5703125" style="105" customWidth="1"/>
    <col min="16130" max="16130" width="40.85546875" style="105" customWidth="1"/>
    <col min="16131" max="16131" width="5.140625" style="105" customWidth="1"/>
    <col min="16132" max="16133" width="4.28515625" style="105" customWidth="1"/>
    <col min="16134" max="16134" width="8.5703125" style="105" customWidth="1"/>
    <col min="16135" max="16135" width="6.7109375" style="105" customWidth="1"/>
    <col min="16136" max="16136" width="11.28515625" style="105" customWidth="1"/>
    <col min="16137" max="16137" width="12.28515625" style="105" customWidth="1"/>
    <col min="16138" max="16384" width="9.140625" style="105"/>
  </cols>
  <sheetData>
    <row r="1" spans="1:10" ht="109.5" customHeight="1">
      <c r="F1" s="352" t="s">
        <v>354</v>
      </c>
      <c r="G1" s="352"/>
      <c r="H1" s="352"/>
      <c r="I1" s="352"/>
    </row>
    <row r="2" spans="1:10" ht="21.75" customHeight="1">
      <c r="F2" s="106"/>
      <c r="G2" s="106"/>
      <c r="H2" s="106"/>
      <c r="I2" s="106"/>
    </row>
    <row r="3" spans="1:10" s="107" customFormat="1" ht="42" customHeight="1">
      <c r="A3" s="349" t="s">
        <v>355</v>
      </c>
      <c r="B3" s="349"/>
      <c r="C3" s="349"/>
      <c r="D3" s="349"/>
      <c r="E3" s="349"/>
      <c r="F3" s="349"/>
      <c r="G3" s="349"/>
      <c r="H3" s="350"/>
      <c r="I3" s="258"/>
    </row>
    <row r="4" spans="1:10" s="108" customFormat="1">
      <c r="A4" s="99"/>
      <c r="B4" s="99"/>
      <c r="C4" s="99"/>
      <c r="D4" s="99"/>
      <c r="E4" s="260"/>
      <c r="F4" s="354" t="s">
        <v>52</v>
      </c>
      <c r="G4" s="354"/>
      <c r="H4" s="354"/>
      <c r="I4" s="260"/>
    </row>
    <row r="5" spans="1:10" s="109" customFormat="1" ht="75.75" customHeight="1">
      <c r="A5" s="89" t="s">
        <v>53</v>
      </c>
      <c r="B5" s="89" t="s">
        <v>54</v>
      </c>
      <c r="C5" s="91" t="s">
        <v>89</v>
      </c>
      <c r="D5" s="91" t="s">
        <v>90</v>
      </c>
      <c r="E5" s="91" t="s">
        <v>91</v>
      </c>
      <c r="F5" s="91" t="s">
        <v>92</v>
      </c>
      <c r="G5" s="91" t="s">
        <v>185</v>
      </c>
      <c r="H5" s="89" t="s">
        <v>176</v>
      </c>
      <c r="I5" s="89" t="s">
        <v>313</v>
      </c>
    </row>
    <row r="6" spans="1:10" s="110" customFormat="1" ht="15.75">
      <c r="A6" s="90">
        <v>1</v>
      </c>
      <c r="B6" s="90">
        <v>2</v>
      </c>
      <c r="C6" s="88" t="s">
        <v>93</v>
      </c>
      <c r="D6" s="88" t="s">
        <v>55</v>
      </c>
      <c r="E6" s="88" t="s">
        <v>56</v>
      </c>
      <c r="F6" s="88" t="s">
        <v>57</v>
      </c>
      <c r="G6" s="88"/>
      <c r="H6" s="90">
        <v>6</v>
      </c>
      <c r="I6" s="90"/>
    </row>
    <row r="7" spans="1:10" s="112" customFormat="1" ht="60.75" customHeight="1">
      <c r="A7" s="89">
        <v>32</v>
      </c>
      <c r="B7" s="93" t="s">
        <v>177</v>
      </c>
      <c r="C7" s="196" t="s">
        <v>105</v>
      </c>
      <c r="D7" s="196" t="s">
        <v>108</v>
      </c>
      <c r="E7" s="196" t="s">
        <v>249</v>
      </c>
      <c r="F7" s="91" t="s">
        <v>119</v>
      </c>
      <c r="G7" s="193">
        <f>G8</f>
        <v>55</v>
      </c>
      <c r="H7" s="195">
        <f>H8</f>
        <v>65</v>
      </c>
      <c r="I7" s="227">
        <f t="shared" ref="I7:I35" si="0">H7</f>
        <v>65</v>
      </c>
      <c r="J7" s="151"/>
    </row>
    <row r="8" spans="1:10" s="112" customFormat="1" ht="41.25" customHeight="1">
      <c r="A8" s="89">
        <v>33</v>
      </c>
      <c r="B8" s="93" t="s">
        <v>266</v>
      </c>
      <c r="C8" s="196" t="s">
        <v>105</v>
      </c>
      <c r="D8" s="196" t="s">
        <v>108</v>
      </c>
      <c r="E8" s="196" t="s">
        <v>267</v>
      </c>
      <c r="F8" s="91" t="s">
        <v>119</v>
      </c>
      <c r="G8" s="190">
        <f>G9</f>
        <v>55</v>
      </c>
      <c r="H8" s="194">
        <f>H10</f>
        <v>65</v>
      </c>
      <c r="I8" s="228">
        <f t="shared" si="0"/>
        <v>65</v>
      </c>
    </row>
    <row r="9" spans="1:10" s="112" customFormat="1" ht="40.5" customHeight="1">
      <c r="A9" s="89">
        <v>34</v>
      </c>
      <c r="B9" s="93" t="s">
        <v>268</v>
      </c>
      <c r="C9" s="196" t="s">
        <v>105</v>
      </c>
      <c r="D9" s="196" t="s">
        <v>108</v>
      </c>
      <c r="E9" s="196" t="s">
        <v>269</v>
      </c>
      <c r="F9" s="91" t="s">
        <v>119</v>
      </c>
      <c r="G9" s="190">
        <f>G10</f>
        <v>55</v>
      </c>
      <c r="H9" s="194">
        <f>H10</f>
        <v>65</v>
      </c>
      <c r="I9" s="228">
        <f t="shared" si="0"/>
        <v>65</v>
      </c>
    </row>
    <row r="10" spans="1:10" s="112" customFormat="1" ht="61.5" customHeight="1">
      <c r="A10" s="89">
        <v>35</v>
      </c>
      <c r="B10" s="93" t="s">
        <v>100</v>
      </c>
      <c r="C10" s="196" t="s">
        <v>105</v>
      </c>
      <c r="D10" s="196" t="s">
        <v>108</v>
      </c>
      <c r="E10" s="196" t="s">
        <v>270</v>
      </c>
      <c r="F10" s="91" t="s">
        <v>99</v>
      </c>
      <c r="G10" s="190">
        <v>55</v>
      </c>
      <c r="H10" s="194">
        <v>65</v>
      </c>
      <c r="I10" s="228">
        <f t="shared" si="0"/>
        <v>65</v>
      </c>
    </row>
    <row r="11" spans="1:10" s="112" customFormat="1" ht="60" customHeight="1">
      <c r="A11" s="89">
        <v>36</v>
      </c>
      <c r="B11" s="93" t="s">
        <v>177</v>
      </c>
      <c r="C11" s="196" t="s">
        <v>98</v>
      </c>
      <c r="D11" s="196" t="s">
        <v>175</v>
      </c>
      <c r="E11" s="196" t="s">
        <v>249</v>
      </c>
      <c r="F11" s="91" t="s">
        <v>119</v>
      </c>
      <c r="G11" s="193">
        <f>G12</f>
        <v>-226.76</v>
      </c>
      <c r="H11" s="195">
        <f>H12</f>
        <v>490.64</v>
      </c>
      <c r="I11" s="227">
        <f>I12</f>
        <v>506.96</v>
      </c>
    </row>
    <row r="12" spans="1:10" s="111" customFormat="1" ht="40.5" customHeight="1">
      <c r="A12" s="89">
        <v>37</v>
      </c>
      <c r="B12" s="93" t="s">
        <v>266</v>
      </c>
      <c r="C12" s="196" t="s">
        <v>98</v>
      </c>
      <c r="D12" s="196" t="s">
        <v>175</v>
      </c>
      <c r="E12" s="196" t="s">
        <v>267</v>
      </c>
      <c r="F12" s="91" t="s">
        <v>119</v>
      </c>
      <c r="G12" s="190">
        <f>G13</f>
        <v>-226.76</v>
      </c>
      <c r="H12" s="194">
        <f>H14</f>
        <v>490.64</v>
      </c>
      <c r="I12" s="228">
        <f>I13</f>
        <v>506.96</v>
      </c>
    </row>
    <row r="13" spans="1:10" s="109" customFormat="1" ht="42" customHeight="1">
      <c r="A13" s="89">
        <v>38</v>
      </c>
      <c r="B13" s="93" t="s">
        <v>271</v>
      </c>
      <c r="C13" s="196" t="s">
        <v>98</v>
      </c>
      <c r="D13" s="196" t="s">
        <v>175</v>
      </c>
      <c r="E13" s="196" t="s">
        <v>272</v>
      </c>
      <c r="F13" s="91" t="s">
        <v>119</v>
      </c>
      <c r="G13" s="190">
        <f>G14</f>
        <v>-226.76</v>
      </c>
      <c r="H13" s="194">
        <f>H14</f>
        <v>490.64</v>
      </c>
      <c r="I13" s="228">
        <f>I14</f>
        <v>506.96</v>
      </c>
    </row>
    <row r="14" spans="1:10" s="113" customFormat="1" ht="57" customHeight="1">
      <c r="A14" s="89">
        <v>39</v>
      </c>
      <c r="B14" s="93" t="s">
        <v>100</v>
      </c>
      <c r="C14" s="196" t="s">
        <v>98</v>
      </c>
      <c r="D14" s="196" t="s">
        <v>175</v>
      </c>
      <c r="E14" s="196" t="s">
        <v>273</v>
      </c>
      <c r="F14" s="91" t="s">
        <v>99</v>
      </c>
      <c r="G14" s="190">
        <v>-226.76</v>
      </c>
      <c r="H14" s="194">
        <v>490.64</v>
      </c>
      <c r="I14" s="228">
        <v>506.96</v>
      </c>
    </row>
    <row r="15" spans="1:10" s="112" customFormat="1" ht="75" customHeight="1">
      <c r="A15" s="89">
        <v>40</v>
      </c>
      <c r="B15" s="93" t="s">
        <v>177</v>
      </c>
      <c r="C15" s="91" t="s">
        <v>109</v>
      </c>
      <c r="D15" s="91" t="s">
        <v>105</v>
      </c>
      <c r="E15" s="171" t="s">
        <v>249</v>
      </c>
      <c r="F15" s="171" t="s">
        <v>119</v>
      </c>
      <c r="G15" s="200">
        <f>G16</f>
        <v>290</v>
      </c>
      <c r="H15" s="197">
        <f>H17</f>
        <v>300</v>
      </c>
      <c r="I15" s="227">
        <f>I16</f>
        <v>111.3</v>
      </c>
    </row>
    <row r="16" spans="1:10" s="111" customFormat="1" ht="39.75" customHeight="1">
      <c r="A16" s="89">
        <v>41</v>
      </c>
      <c r="B16" s="93" t="s">
        <v>266</v>
      </c>
      <c r="C16" s="91" t="s">
        <v>109</v>
      </c>
      <c r="D16" s="91" t="s">
        <v>105</v>
      </c>
      <c r="E16" s="196" t="s">
        <v>267</v>
      </c>
      <c r="F16" s="171" t="s">
        <v>119</v>
      </c>
      <c r="G16" s="191">
        <f>G17</f>
        <v>290</v>
      </c>
      <c r="H16" s="194">
        <f>H18</f>
        <v>300</v>
      </c>
      <c r="I16" s="228">
        <f>I17</f>
        <v>111.3</v>
      </c>
    </row>
    <row r="17" spans="1:9" s="111" customFormat="1" ht="39.75" customHeight="1">
      <c r="A17" s="89">
        <v>42</v>
      </c>
      <c r="B17" s="93" t="s">
        <v>274</v>
      </c>
      <c r="C17" s="91" t="s">
        <v>109</v>
      </c>
      <c r="D17" s="91" t="s">
        <v>105</v>
      </c>
      <c r="E17" s="171" t="s">
        <v>275</v>
      </c>
      <c r="F17" s="171" t="s">
        <v>119</v>
      </c>
      <c r="G17" s="191">
        <f>G18</f>
        <v>290</v>
      </c>
      <c r="H17" s="194">
        <f>H18</f>
        <v>300</v>
      </c>
      <c r="I17" s="228">
        <f>I18</f>
        <v>111.3</v>
      </c>
    </row>
    <row r="18" spans="1:9" s="111" customFormat="1" ht="59.25" customHeight="1">
      <c r="A18" s="89">
        <v>43</v>
      </c>
      <c r="B18" s="93" t="s">
        <v>100</v>
      </c>
      <c r="C18" s="91" t="s">
        <v>109</v>
      </c>
      <c r="D18" s="91" t="s">
        <v>105</v>
      </c>
      <c r="E18" s="171" t="s">
        <v>276</v>
      </c>
      <c r="F18" s="171" t="s">
        <v>99</v>
      </c>
      <c r="G18" s="192">
        <v>290</v>
      </c>
      <c r="H18" s="198">
        <v>300</v>
      </c>
      <c r="I18" s="228">
        <v>111.3</v>
      </c>
    </row>
    <row r="19" spans="1:9" s="111" customFormat="1" ht="72" customHeight="1">
      <c r="A19" s="89">
        <v>44</v>
      </c>
      <c r="B19" s="93" t="s">
        <v>177</v>
      </c>
      <c r="C19" s="91" t="s">
        <v>110</v>
      </c>
      <c r="D19" s="91" t="s">
        <v>94</v>
      </c>
      <c r="E19" s="171" t="s">
        <v>249</v>
      </c>
      <c r="F19" s="171" t="s">
        <v>119</v>
      </c>
      <c r="G19" s="200">
        <f>G20</f>
        <v>-187.9</v>
      </c>
      <c r="H19" s="195">
        <f>H20</f>
        <v>30</v>
      </c>
      <c r="I19" s="227">
        <f t="shared" si="0"/>
        <v>30</v>
      </c>
    </row>
    <row r="20" spans="1:9" s="111" customFormat="1" ht="39" customHeight="1">
      <c r="A20" s="89">
        <v>45</v>
      </c>
      <c r="B20" s="93" t="s">
        <v>277</v>
      </c>
      <c r="C20" s="91" t="s">
        <v>110</v>
      </c>
      <c r="D20" s="91" t="s">
        <v>94</v>
      </c>
      <c r="E20" s="171" t="s">
        <v>278</v>
      </c>
      <c r="F20" s="171" t="s">
        <v>119</v>
      </c>
      <c r="G20" s="191">
        <f>G21</f>
        <v>-187.9</v>
      </c>
      <c r="H20" s="199">
        <f>H22</f>
        <v>30</v>
      </c>
      <c r="I20" s="228">
        <f t="shared" si="0"/>
        <v>30</v>
      </c>
    </row>
    <row r="21" spans="1:9" s="112" customFormat="1" ht="20.25" customHeight="1">
      <c r="A21" s="89">
        <v>46</v>
      </c>
      <c r="B21" s="93" t="s">
        <v>279</v>
      </c>
      <c r="C21" s="91" t="s">
        <v>110</v>
      </c>
      <c r="D21" s="91" t="s">
        <v>94</v>
      </c>
      <c r="E21" s="171" t="s">
        <v>280</v>
      </c>
      <c r="F21" s="171" t="s">
        <v>119</v>
      </c>
      <c r="G21" s="191">
        <f>G22</f>
        <v>-187.9</v>
      </c>
      <c r="H21" s="194">
        <f>H22</f>
        <v>30</v>
      </c>
      <c r="I21" s="228">
        <f t="shared" si="0"/>
        <v>30</v>
      </c>
    </row>
    <row r="22" spans="1:9" s="112" customFormat="1" ht="57.75" customHeight="1">
      <c r="A22" s="89">
        <v>47</v>
      </c>
      <c r="B22" s="93" t="s">
        <v>100</v>
      </c>
      <c r="C22" s="91" t="s">
        <v>110</v>
      </c>
      <c r="D22" s="91" t="s">
        <v>94</v>
      </c>
      <c r="E22" s="171" t="s">
        <v>281</v>
      </c>
      <c r="F22" s="171" t="s">
        <v>99</v>
      </c>
      <c r="G22" s="191">
        <v>-187.9</v>
      </c>
      <c r="H22" s="194">
        <v>30</v>
      </c>
      <c r="I22" s="228">
        <f t="shared" si="0"/>
        <v>30</v>
      </c>
    </row>
    <row r="23" spans="1:9" s="112" customFormat="1" ht="75" customHeight="1">
      <c r="A23" s="89">
        <v>48</v>
      </c>
      <c r="B23" s="93" t="s">
        <v>177</v>
      </c>
      <c r="C23" s="91" t="s">
        <v>108</v>
      </c>
      <c r="D23" s="91" t="s">
        <v>94</v>
      </c>
      <c r="E23" s="171" t="s">
        <v>249</v>
      </c>
      <c r="F23" s="171" t="s">
        <v>119</v>
      </c>
      <c r="G23" s="200">
        <v>0</v>
      </c>
      <c r="H23" s="197">
        <v>72</v>
      </c>
      <c r="I23" s="227">
        <f t="shared" si="0"/>
        <v>72</v>
      </c>
    </row>
    <row r="24" spans="1:9" s="112" customFormat="1" ht="37.5">
      <c r="A24" s="89">
        <v>49</v>
      </c>
      <c r="B24" s="93" t="s">
        <v>277</v>
      </c>
      <c r="C24" s="91" t="s">
        <v>108</v>
      </c>
      <c r="D24" s="91" t="s">
        <v>94</v>
      </c>
      <c r="E24" s="91" t="s">
        <v>278</v>
      </c>
      <c r="F24" s="91" t="s">
        <v>119</v>
      </c>
      <c r="G24" s="190">
        <v>0</v>
      </c>
      <c r="H24" s="194">
        <v>72</v>
      </c>
      <c r="I24" s="228">
        <f t="shared" si="0"/>
        <v>72</v>
      </c>
    </row>
    <row r="25" spans="1:9" ht="37.5">
      <c r="A25" s="89">
        <v>50</v>
      </c>
      <c r="B25" s="93" t="s">
        <v>282</v>
      </c>
      <c r="C25" s="91" t="s">
        <v>108</v>
      </c>
      <c r="D25" s="91" t="s">
        <v>94</v>
      </c>
      <c r="E25" s="91" t="s">
        <v>283</v>
      </c>
      <c r="F25" s="91" t="s">
        <v>119</v>
      </c>
      <c r="G25" s="190">
        <v>0</v>
      </c>
      <c r="H25" s="194">
        <v>72</v>
      </c>
      <c r="I25" s="228">
        <f t="shared" si="0"/>
        <v>72</v>
      </c>
    </row>
    <row r="26" spans="1:9" ht="58.5" customHeight="1">
      <c r="A26" s="89">
        <v>51</v>
      </c>
      <c r="B26" s="93" t="s">
        <v>112</v>
      </c>
      <c r="C26" s="91" t="s">
        <v>108</v>
      </c>
      <c r="D26" s="91" t="s">
        <v>94</v>
      </c>
      <c r="E26" s="91" t="s">
        <v>284</v>
      </c>
      <c r="F26" s="91" t="s">
        <v>285</v>
      </c>
      <c r="G26" s="190">
        <v>0</v>
      </c>
      <c r="H26" s="194">
        <v>72</v>
      </c>
      <c r="I26" s="228">
        <f t="shared" si="0"/>
        <v>72</v>
      </c>
    </row>
    <row r="27" spans="1:9" ht="75">
      <c r="A27" s="89">
        <v>52</v>
      </c>
      <c r="B27" s="93" t="s">
        <v>177</v>
      </c>
      <c r="C27" s="91" t="s">
        <v>111</v>
      </c>
      <c r="D27" s="91" t="s">
        <v>109</v>
      </c>
      <c r="E27" s="91" t="s">
        <v>249</v>
      </c>
      <c r="F27" s="91" t="s">
        <v>119</v>
      </c>
      <c r="G27" s="193">
        <f>G28</f>
        <v>-264.7</v>
      </c>
      <c r="H27" s="195">
        <f>H28</f>
        <v>258.7</v>
      </c>
      <c r="I27" s="227">
        <f t="shared" si="0"/>
        <v>258.7</v>
      </c>
    </row>
    <row r="28" spans="1:9" ht="37.5">
      <c r="A28" s="89">
        <v>53</v>
      </c>
      <c r="B28" s="93" t="s">
        <v>277</v>
      </c>
      <c r="C28" s="91" t="s">
        <v>111</v>
      </c>
      <c r="D28" s="91" t="s">
        <v>109</v>
      </c>
      <c r="E28" s="91" t="s">
        <v>286</v>
      </c>
      <c r="F28" s="91" t="s">
        <v>119</v>
      </c>
      <c r="G28" s="190">
        <f>G29</f>
        <v>-264.7</v>
      </c>
      <c r="H28" s="199">
        <f>H29</f>
        <v>258.7</v>
      </c>
      <c r="I28" s="228">
        <f t="shared" si="0"/>
        <v>258.7</v>
      </c>
    </row>
    <row r="29" spans="1:9" ht="37.5">
      <c r="A29" s="89">
        <v>54</v>
      </c>
      <c r="B29" s="93" t="s">
        <v>287</v>
      </c>
      <c r="C29" s="91" t="s">
        <v>111</v>
      </c>
      <c r="D29" s="91" t="s">
        <v>109</v>
      </c>
      <c r="E29" s="91" t="s">
        <v>288</v>
      </c>
      <c r="F29" s="91" t="s">
        <v>119</v>
      </c>
      <c r="G29" s="190">
        <f>G30+G31+G32+G33+G34+G35</f>
        <v>-264.7</v>
      </c>
      <c r="H29" s="194">
        <f>H30+H32+H34+H35+H31+H33</f>
        <v>258.7</v>
      </c>
      <c r="I29" s="228">
        <f>I30+I31+I32+I33+I34+I35</f>
        <v>258.70000000000005</v>
      </c>
    </row>
    <row r="30" spans="1:9" ht="38.25" customHeight="1">
      <c r="A30" s="89">
        <v>55</v>
      </c>
      <c r="B30" s="225" t="s">
        <v>252</v>
      </c>
      <c r="C30" s="91" t="s">
        <v>111</v>
      </c>
      <c r="D30" s="91" t="s">
        <v>109</v>
      </c>
      <c r="E30" s="91" t="s">
        <v>289</v>
      </c>
      <c r="F30" s="91" t="s">
        <v>97</v>
      </c>
      <c r="G30" s="190">
        <v>-274.5</v>
      </c>
      <c r="H30" s="194">
        <v>95.9</v>
      </c>
      <c r="I30" s="228">
        <v>101.9</v>
      </c>
    </row>
    <row r="31" spans="1:9" ht="38.25" customHeight="1">
      <c r="A31" s="89">
        <v>56</v>
      </c>
      <c r="B31" s="225" t="s">
        <v>252</v>
      </c>
      <c r="C31" s="91" t="s">
        <v>111</v>
      </c>
      <c r="D31" s="91" t="s">
        <v>109</v>
      </c>
      <c r="E31" s="91" t="s">
        <v>321</v>
      </c>
      <c r="F31" s="91" t="s">
        <v>97</v>
      </c>
      <c r="G31" s="190">
        <v>6</v>
      </c>
      <c r="H31" s="194">
        <v>6</v>
      </c>
      <c r="I31" s="228">
        <v>0</v>
      </c>
    </row>
    <row r="32" spans="1:9" ht="37.5">
      <c r="A32" s="89">
        <v>57</v>
      </c>
      <c r="B32" s="225" t="s">
        <v>290</v>
      </c>
      <c r="C32" s="91" t="s">
        <v>111</v>
      </c>
      <c r="D32" s="91" t="s">
        <v>109</v>
      </c>
      <c r="E32" s="91" t="s">
        <v>291</v>
      </c>
      <c r="F32" s="91" t="s">
        <v>256</v>
      </c>
      <c r="G32" s="190">
        <v>28.8</v>
      </c>
      <c r="H32" s="194">
        <v>28.8</v>
      </c>
      <c r="I32" s="228">
        <v>30.8</v>
      </c>
    </row>
    <row r="33" spans="1:9" ht="37.5">
      <c r="A33" s="89">
        <v>58</v>
      </c>
      <c r="B33" s="225" t="s">
        <v>290</v>
      </c>
      <c r="C33" s="91" t="s">
        <v>111</v>
      </c>
      <c r="D33" s="91" t="s">
        <v>109</v>
      </c>
      <c r="E33" s="91" t="s">
        <v>321</v>
      </c>
      <c r="F33" s="91" t="s">
        <v>256</v>
      </c>
      <c r="G33" s="190">
        <v>2</v>
      </c>
      <c r="H33" s="194">
        <v>2</v>
      </c>
      <c r="I33" s="228">
        <v>0</v>
      </c>
    </row>
    <row r="34" spans="1:9" ht="54.75" customHeight="1">
      <c r="A34" s="89">
        <v>59</v>
      </c>
      <c r="B34" s="93" t="s">
        <v>100</v>
      </c>
      <c r="C34" s="91" t="s">
        <v>111</v>
      </c>
      <c r="D34" s="91" t="s">
        <v>109</v>
      </c>
      <c r="E34" s="91" t="s">
        <v>292</v>
      </c>
      <c r="F34" s="91" t="s">
        <v>99</v>
      </c>
      <c r="G34" s="190">
        <v>-37</v>
      </c>
      <c r="H34" s="194">
        <v>116</v>
      </c>
      <c r="I34" s="228">
        <f t="shared" si="0"/>
        <v>116</v>
      </c>
    </row>
    <row r="35" spans="1:9" ht="37.5">
      <c r="A35" s="89">
        <v>60</v>
      </c>
      <c r="B35" s="93" t="s">
        <v>101</v>
      </c>
      <c r="C35" s="91" t="s">
        <v>111</v>
      </c>
      <c r="D35" s="91" t="s">
        <v>109</v>
      </c>
      <c r="E35" s="91" t="s">
        <v>293</v>
      </c>
      <c r="F35" s="91" t="s">
        <v>103</v>
      </c>
      <c r="G35" s="190">
        <v>10</v>
      </c>
      <c r="H35" s="194">
        <v>10</v>
      </c>
      <c r="I35" s="228">
        <f t="shared" si="0"/>
        <v>10</v>
      </c>
    </row>
    <row r="36" spans="1:9" ht="18.75">
      <c r="A36" s="89"/>
      <c r="B36" s="353" t="s">
        <v>40</v>
      </c>
      <c r="C36" s="353"/>
      <c r="D36" s="353"/>
      <c r="E36" s="353"/>
      <c r="F36" s="353"/>
      <c r="G36" s="226">
        <f>G27+G23+G19+G15+G11+G7</f>
        <v>-334.36</v>
      </c>
      <c r="H36" s="190">
        <f>H27+H23+H20+H15+H11+H7</f>
        <v>1216.3400000000001</v>
      </c>
      <c r="I36" s="261">
        <f>I27+I23+I19+I15+I11+I7</f>
        <v>1043.96</v>
      </c>
    </row>
  </sheetData>
  <mergeCells count="4">
    <mergeCell ref="F1:I1"/>
    <mergeCell ref="A3:H3"/>
    <mergeCell ref="F4:H4"/>
    <mergeCell ref="B36:F36"/>
  </mergeCells>
  <printOptions gridLines="1"/>
  <pageMargins left="1.3385826771653544" right="0.35433070866141736" top="0.19685039370078741" bottom="0.19685039370078741" header="0.31496062992125984" footer="0.11811023622047245"/>
  <pageSetup paperSize="9" scale="4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8"/>
  <sheetViews>
    <sheetView view="pageBreakPreview" zoomScale="60" workbookViewId="0">
      <selection activeCell="L1" sqref="L1:O1"/>
    </sheetView>
  </sheetViews>
  <sheetFormatPr defaultRowHeight="12.75"/>
  <cols>
    <col min="1" max="1" width="23" customWidth="1"/>
    <col min="2" max="2" width="35" customWidth="1"/>
    <col min="3" max="3" width="37.42578125" customWidth="1"/>
    <col min="4" max="4" width="9.28515625" bestFit="1" customWidth="1"/>
    <col min="5" max="5" width="18.85546875" customWidth="1"/>
    <col min="6" max="6" width="18.28515625" customWidth="1"/>
    <col min="7" max="7" width="13.42578125" customWidth="1"/>
    <col min="8" max="8" width="12" customWidth="1"/>
    <col min="9" max="9" width="19.140625" customWidth="1"/>
    <col min="10" max="10" width="17.28515625" customWidth="1"/>
    <col min="11" max="11" width="14.42578125" customWidth="1"/>
    <col min="12" max="12" width="11.140625" customWidth="1"/>
    <col min="13" max="13" width="19.140625" customWidth="1"/>
    <col min="14" max="14" width="18.7109375" customWidth="1"/>
    <col min="15" max="15" width="13" customWidth="1"/>
  </cols>
  <sheetData>
    <row r="1" spans="1:15" ht="103.5" customHeight="1">
      <c r="A1" s="372"/>
      <c r="B1" s="372"/>
      <c r="C1" s="372"/>
      <c r="D1" s="270"/>
      <c r="E1" s="270"/>
      <c r="F1" s="270"/>
      <c r="G1" s="270"/>
      <c r="H1" s="271"/>
      <c r="I1" s="271"/>
      <c r="J1" s="271"/>
      <c r="K1" s="271"/>
      <c r="L1" s="352" t="s">
        <v>369</v>
      </c>
      <c r="M1" s="352"/>
      <c r="N1" s="352"/>
      <c r="O1" s="352"/>
    </row>
    <row r="2" spans="1:15" ht="39.75" customHeight="1">
      <c r="A2" s="373" t="s">
        <v>378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1:15" ht="18.75">
      <c r="A3" s="272"/>
      <c r="B3" s="272"/>
      <c r="C3" s="272"/>
      <c r="D3" s="273"/>
      <c r="E3" s="273"/>
      <c r="F3" s="273"/>
      <c r="G3" s="273"/>
      <c r="H3" s="274"/>
      <c r="I3" s="274"/>
      <c r="J3" s="274"/>
      <c r="K3" s="274"/>
      <c r="L3" s="273"/>
      <c r="M3" s="374" t="s">
        <v>82</v>
      </c>
      <c r="N3" s="374"/>
      <c r="O3" s="374"/>
    </row>
    <row r="4" spans="1:15" ht="18.75">
      <c r="A4" s="375" t="s">
        <v>357</v>
      </c>
      <c r="B4" s="375" t="s">
        <v>358</v>
      </c>
      <c r="C4" s="380" t="s">
        <v>359</v>
      </c>
      <c r="D4" s="364" t="s">
        <v>367</v>
      </c>
      <c r="E4" s="365"/>
      <c r="F4" s="365"/>
      <c r="G4" s="366"/>
      <c r="H4" s="369" t="s">
        <v>360</v>
      </c>
      <c r="I4" s="370"/>
      <c r="J4" s="370"/>
      <c r="K4" s="371"/>
      <c r="L4" s="369" t="s">
        <v>361</v>
      </c>
      <c r="M4" s="370"/>
      <c r="N4" s="370"/>
      <c r="O4" s="371"/>
    </row>
    <row r="5" spans="1:15" ht="18.75">
      <c r="A5" s="376"/>
      <c r="B5" s="378"/>
      <c r="C5" s="380"/>
      <c r="D5" s="362" t="s">
        <v>362</v>
      </c>
      <c r="E5" s="364" t="s">
        <v>363</v>
      </c>
      <c r="F5" s="365"/>
      <c r="G5" s="366"/>
      <c r="H5" s="367" t="s">
        <v>362</v>
      </c>
      <c r="I5" s="369" t="s">
        <v>363</v>
      </c>
      <c r="J5" s="370"/>
      <c r="K5" s="371"/>
      <c r="L5" s="367" t="s">
        <v>362</v>
      </c>
      <c r="M5" s="369" t="s">
        <v>363</v>
      </c>
      <c r="N5" s="370"/>
      <c r="O5" s="371"/>
    </row>
    <row r="6" spans="1:15" ht="75">
      <c r="A6" s="377"/>
      <c r="B6" s="379"/>
      <c r="C6" s="380"/>
      <c r="D6" s="363"/>
      <c r="E6" s="275" t="s">
        <v>364</v>
      </c>
      <c r="F6" s="275" t="s">
        <v>365</v>
      </c>
      <c r="G6" s="276" t="s">
        <v>366</v>
      </c>
      <c r="H6" s="368"/>
      <c r="I6" s="276" t="s">
        <v>364</v>
      </c>
      <c r="J6" s="276" t="s">
        <v>365</v>
      </c>
      <c r="K6" s="276" t="s">
        <v>366</v>
      </c>
      <c r="L6" s="368"/>
      <c r="M6" s="276" t="s">
        <v>364</v>
      </c>
      <c r="N6" s="276" t="s">
        <v>365</v>
      </c>
      <c r="O6" s="276" t="s">
        <v>366</v>
      </c>
    </row>
    <row r="7" spans="1:15" ht="262.5">
      <c r="A7" s="277" t="s">
        <v>368</v>
      </c>
      <c r="B7" s="289" t="s">
        <v>379</v>
      </c>
      <c r="C7" s="278" t="s">
        <v>380</v>
      </c>
      <c r="D7" s="279">
        <f>G7</f>
        <v>72</v>
      </c>
      <c r="E7" s="279">
        <v>0</v>
      </c>
      <c r="F7" s="279">
        <v>0</v>
      </c>
      <c r="G7" s="280">
        <v>72</v>
      </c>
      <c r="H7" s="287">
        <f>K7</f>
        <v>72</v>
      </c>
      <c r="I7" s="288">
        <v>0</v>
      </c>
      <c r="J7" s="288">
        <v>0</v>
      </c>
      <c r="K7" s="288">
        <v>72</v>
      </c>
      <c r="L7" s="287">
        <f>O7</f>
        <v>72</v>
      </c>
      <c r="M7" s="288">
        <v>0</v>
      </c>
      <c r="N7" s="288">
        <v>0</v>
      </c>
      <c r="O7" s="288">
        <v>72</v>
      </c>
    </row>
    <row r="8" spans="1:15" ht="18.75">
      <c r="A8" s="281" t="s">
        <v>362</v>
      </c>
      <c r="B8" s="282"/>
      <c r="C8" s="283"/>
      <c r="D8" s="284">
        <f>D7</f>
        <v>72</v>
      </c>
      <c r="E8" s="284">
        <f t="shared" ref="E8:O8" si="0">E7</f>
        <v>0</v>
      </c>
      <c r="F8" s="284">
        <f t="shared" si="0"/>
        <v>0</v>
      </c>
      <c r="G8" s="284">
        <f t="shared" si="0"/>
        <v>72</v>
      </c>
      <c r="H8" s="284">
        <f t="shared" si="0"/>
        <v>72</v>
      </c>
      <c r="I8" s="284">
        <f t="shared" si="0"/>
        <v>0</v>
      </c>
      <c r="J8" s="284">
        <f t="shared" si="0"/>
        <v>0</v>
      </c>
      <c r="K8" s="284">
        <f t="shared" si="0"/>
        <v>72</v>
      </c>
      <c r="L8" s="284">
        <f t="shared" si="0"/>
        <v>72</v>
      </c>
      <c r="M8" s="284">
        <f t="shared" si="0"/>
        <v>0</v>
      </c>
      <c r="N8" s="284">
        <f t="shared" si="0"/>
        <v>0</v>
      </c>
      <c r="O8" s="284">
        <f t="shared" si="0"/>
        <v>72</v>
      </c>
    </row>
  </sheetData>
  <mergeCells count="16">
    <mergeCell ref="M5:O5"/>
    <mergeCell ref="A1:C1"/>
    <mergeCell ref="L1:O1"/>
    <mergeCell ref="A2:O2"/>
    <mergeCell ref="M3:O3"/>
    <mergeCell ref="A4:A6"/>
    <mergeCell ref="B4:B6"/>
    <mergeCell ref="C4:C6"/>
    <mergeCell ref="D4:G4"/>
    <mergeCell ref="H4:K4"/>
    <mergeCell ref="L4:O4"/>
    <mergeCell ref="D5:D6"/>
    <mergeCell ref="E5:G5"/>
    <mergeCell ref="H5:H6"/>
    <mergeCell ref="I5:K5"/>
    <mergeCell ref="L5:L6"/>
  </mergeCells>
  <pageMargins left="0.7" right="0.7" top="0.75" bottom="0.75" header="0.3" footer="0.3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6"/>
  <sheetViews>
    <sheetView view="pageLayout" topLeftCell="C34" zoomScale="60" zoomScalePageLayoutView="60" workbookViewId="0">
      <selection activeCell="I37" sqref="I37"/>
    </sheetView>
  </sheetViews>
  <sheetFormatPr defaultRowHeight="12.75"/>
  <cols>
    <col min="1" max="1" width="15.85546875" customWidth="1"/>
    <col min="2" max="2" width="49.5703125" customWidth="1"/>
    <col min="3" max="3" width="87.28515625" customWidth="1"/>
    <col min="4" max="4" width="36.42578125" customWidth="1"/>
    <col min="5" max="5" width="29.5703125" customWidth="1"/>
    <col min="6" max="6" width="26.85546875" customWidth="1"/>
    <col min="7" max="7" width="22.140625" customWidth="1"/>
    <col min="8" max="8" width="23.140625" customWidth="1"/>
    <col min="9" max="9" width="18.5703125" customWidth="1"/>
  </cols>
  <sheetData>
    <row r="1" spans="1:10" ht="177.75" customHeight="1">
      <c r="A1" s="382"/>
      <c r="B1" s="383"/>
      <c r="C1" s="384"/>
      <c r="D1" s="384"/>
      <c r="E1" s="384"/>
      <c r="F1" s="385" t="s">
        <v>352</v>
      </c>
      <c r="G1" s="385"/>
      <c r="H1" s="385"/>
      <c r="I1" s="385"/>
      <c r="J1" s="386"/>
    </row>
    <row r="2" spans="1:10" ht="39" customHeight="1">
      <c r="A2" s="387"/>
      <c r="B2" s="388" t="s">
        <v>432</v>
      </c>
      <c r="C2" s="388"/>
      <c r="D2" s="388"/>
      <c r="E2" s="388"/>
      <c r="F2" s="388"/>
      <c r="G2" s="388"/>
      <c r="H2" s="388"/>
      <c r="I2" s="388"/>
      <c r="J2" s="386"/>
    </row>
    <row r="3" spans="1:10" ht="28.5">
      <c r="A3" s="389"/>
      <c r="B3" s="390"/>
      <c r="C3" s="391"/>
      <c r="D3" s="392"/>
      <c r="E3" s="393"/>
      <c r="F3" s="394"/>
      <c r="G3" s="394"/>
      <c r="H3" s="394"/>
      <c r="I3" s="395"/>
      <c r="J3" s="386"/>
    </row>
    <row r="4" spans="1:10" ht="32.25" customHeight="1">
      <c r="A4" s="396" t="s">
        <v>370</v>
      </c>
      <c r="B4" s="396"/>
      <c r="C4" s="397" t="s">
        <v>385</v>
      </c>
      <c r="D4" s="398"/>
      <c r="E4" s="399"/>
      <c r="F4" s="399"/>
      <c r="G4" s="400"/>
      <c r="H4" s="399"/>
      <c r="I4" s="399"/>
      <c r="J4" s="386"/>
    </row>
    <row r="5" spans="1:10" ht="27.75">
      <c r="A5" s="401"/>
      <c r="B5" s="402"/>
      <c r="C5" s="402"/>
      <c r="D5" s="403"/>
      <c r="E5" s="399"/>
      <c r="F5" s="404"/>
      <c r="G5" s="405"/>
      <c r="H5" s="405"/>
      <c r="I5" s="405"/>
      <c r="J5" s="386"/>
    </row>
    <row r="6" spans="1:10" ht="27">
      <c r="A6" s="406" t="s">
        <v>371</v>
      </c>
      <c r="B6" s="406"/>
      <c r="C6" s="406"/>
      <c r="D6" s="406" t="s">
        <v>433</v>
      </c>
      <c r="E6" s="406" t="s">
        <v>441</v>
      </c>
      <c r="F6" s="406" t="s">
        <v>442</v>
      </c>
      <c r="G6" s="407" t="s">
        <v>434</v>
      </c>
      <c r="H6" s="407"/>
      <c r="I6" s="407"/>
      <c r="J6" s="386"/>
    </row>
    <row r="7" spans="1:10" ht="27.75" customHeight="1">
      <c r="A7" s="406"/>
      <c r="B7" s="406"/>
      <c r="C7" s="406"/>
      <c r="D7" s="406"/>
      <c r="E7" s="406"/>
      <c r="F7" s="406"/>
      <c r="G7" s="407"/>
      <c r="H7" s="407"/>
      <c r="I7" s="407"/>
      <c r="J7" s="386"/>
    </row>
    <row r="8" spans="1:10" ht="27">
      <c r="A8" s="407" t="s">
        <v>386</v>
      </c>
      <c r="B8" s="408"/>
      <c r="C8" s="409" t="s">
        <v>372</v>
      </c>
      <c r="D8" s="406"/>
      <c r="E8" s="406"/>
      <c r="F8" s="406"/>
      <c r="G8" s="410" t="s">
        <v>387</v>
      </c>
      <c r="H8" s="410" t="s">
        <v>388</v>
      </c>
      <c r="I8" s="410" t="s">
        <v>389</v>
      </c>
      <c r="J8" s="386"/>
    </row>
    <row r="9" spans="1:10" ht="90.75" customHeight="1">
      <c r="A9" s="407"/>
      <c r="B9" s="408"/>
      <c r="C9" s="406"/>
      <c r="D9" s="406"/>
      <c r="E9" s="406"/>
      <c r="F9" s="406"/>
      <c r="G9" s="411"/>
      <c r="H9" s="412"/>
      <c r="I9" s="412"/>
      <c r="J9" s="386"/>
    </row>
    <row r="10" spans="1:10" ht="27.75">
      <c r="A10" s="407">
        <v>1</v>
      </c>
      <c r="B10" s="407"/>
      <c r="C10" s="413">
        <v>2</v>
      </c>
      <c r="D10" s="414">
        <v>3</v>
      </c>
      <c r="E10" s="415">
        <v>4</v>
      </c>
      <c r="F10" s="415">
        <v>5</v>
      </c>
      <c r="G10" s="415">
        <v>6</v>
      </c>
      <c r="H10" s="415">
        <v>7</v>
      </c>
      <c r="I10" s="415">
        <v>8</v>
      </c>
      <c r="J10" s="386"/>
    </row>
    <row r="11" spans="1:10" ht="65.25" customHeight="1">
      <c r="A11" s="416" t="s">
        <v>119</v>
      </c>
      <c r="B11" s="417" t="s">
        <v>23</v>
      </c>
      <c r="C11" s="418" t="s">
        <v>24</v>
      </c>
      <c r="D11" s="419"/>
      <c r="E11" s="420">
        <f>E12</f>
        <v>1475</v>
      </c>
      <c r="F11" s="420">
        <f>F12</f>
        <v>1450.57</v>
      </c>
      <c r="G11" s="420">
        <f>G12</f>
        <v>1500</v>
      </c>
      <c r="H11" s="420">
        <f>H12</f>
        <v>1425</v>
      </c>
      <c r="I11" s="420">
        <f>I12</f>
        <v>1436</v>
      </c>
      <c r="J11" s="386"/>
    </row>
    <row r="12" spans="1:10" ht="44.25" customHeight="1">
      <c r="A12" s="421"/>
      <c r="B12" s="422"/>
      <c r="C12" s="423" t="s">
        <v>25</v>
      </c>
      <c r="D12" s="424"/>
      <c r="E12" s="420">
        <f>E13+E16+E18+E21</f>
        <v>1475</v>
      </c>
      <c r="F12" s="420">
        <f>F13+F16+F18+F21</f>
        <v>1450.57</v>
      </c>
      <c r="G12" s="420">
        <f>G13+G16+G18+G21</f>
        <v>1500</v>
      </c>
      <c r="H12" s="420">
        <f>H13+H16+H18+H21</f>
        <v>1425</v>
      </c>
      <c r="I12" s="420">
        <f>I13+I16+I18+I21</f>
        <v>1436</v>
      </c>
      <c r="J12" s="386"/>
    </row>
    <row r="13" spans="1:10" ht="60.75" customHeight="1">
      <c r="A13" s="425">
        <v>182</v>
      </c>
      <c r="B13" s="426" t="s">
        <v>390</v>
      </c>
      <c r="C13" s="427" t="s">
        <v>27</v>
      </c>
      <c r="D13" s="428"/>
      <c r="E13" s="429">
        <f>E14+E15</f>
        <v>360</v>
      </c>
      <c r="F13" s="429">
        <f>F14+F15</f>
        <v>430.37</v>
      </c>
      <c r="G13" s="429">
        <f>G14+G15</f>
        <v>360</v>
      </c>
      <c r="H13" s="429">
        <f>H14+H15</f>
        <v>370</v>
      </c>
      <c r="I13" s="429">
        <f>I14+I15</f>
        <v>380</v>
      </c>
      <c r="J13" s="386"/>
    </row>
    <row r="14" spans="1:10" ht="195" customHeight="1">
      <c r="A14" s="430">
        <v>182</v>
      </c>
      <c r="B14" s="431" t="s">
        <v>391</v>
      </c>
      <c r="C14" s="432" t="s">
        <v>392</v>
      </c>
      <c r="D14" s="433" t="s">
        <v>393</v>
      </c>
      <c r="E14" s="434">
        <v>360</v>
      </c>
      <c r="F14" s="434">
        <v>363.6</v>
      </c>
      <c r="G14" s="434">
        <v>360</v>
      </c>
      <c r="H14" s="434">
        <v>370</v>
      </c>
      <c r="I14" s="434">
        <v>380</v>
      </c>
      <c r="J14" s="386"/>
    </row>
    <row r="15" spans="1:10" ht="98.25" customHeight="1">
      <c r="A15" s="430">
        <v>182</v>
      </c>
      <c r="B15" s="431" t="s">
        <v>394</v>
      </c>
      <c r="C15" s="432" t="s">
        <v>395</v>
      </c>
      <c r="D15" s="433" t="s">
        <v>393</v>
      </c>
      <c r="E15" s="434"/>
      <c r="F15" s="434">
        <v>66.77</v>
      </c>
      <c r="G15" s="434"/>
      <c r="H15" s="434"/>
      <c r="I15" s="434"/>
      <c r="J15" s="386"/>
    </row>
    <row r="16" spans="1:10" ht="40.5" customHeight="1">
      <c r="A16" s="425">
        <v>801</v>
      </c>
      <c r="B16" s="426" t="s">
        <v>30</v>
      </c>
      <c r="C16" s="435" t="s">
        <v>31</v>
      </c>
      <c r="D16" s="436"/>
      <c r="E16" s="429">
        <f>E17</f>
        <v>5</v>
      </c>
      <c r="F16" s="429">
        <f>F17</f>
        <v>3.6</v>
      </c>
      <c r="G16" s="429">
        <f>G17</f>
        <v>5</v>
      </c>
      <c r="H16" s="429">
        <f>H17</f>
        <v>5</v>
      </c>
      <c r="I16" s="429">
        <f>I17</f>
        <v>5</v>
      </c>
      <c r="J16" s="386"/>
    </row>
    <row r="17" spans="1:10" ht="90.75" customHeight="1">
      <c r="A17" s="437" t="s">
        <v>113</v>
      </c>
      <c r="B17" s="438" t="s">
        <v>435</v>
      </c>
      <c r="C17" s="439" t="s">
        <v>436</v>
      </c>
      <c r="D17" s="440" t="s">
        <v>415</v>
      </c>
      <c r="E17" s="441">
        <v>5</v>
      </c>
      <c r="F17" s="441">
        <v>3.6</v>
      </c>
      <c r="G17" s="441">
        <v>5</v>
      </c>
      <c r="H17" s="441">
        <v>5</v>
      </c>
      <c r="I17" s="441">
        <v>5</v>
      </c>
      <c r="J17" s="386"/>
    </row>
    <row r="18" spans="1:10" ht="37.5" customHeight="1">
      <c r="A18" s="442" t="s">
        <v>119</v>
      </c>
      <c r="B18" s="426" t="s">
        <v>397</v>
      </c>
      <c r="C18" s="427" t="s">
        <v>398</v>
      </c>
      <c r="D18" s="428"/>
      <c r="E18" s="429">
        <f>E19+E20</f>
        <v>155</v>
      </c>
      <c r="F18" s="429">
        <f>F19+F20</f>
        <v>210.29999999999998</v>
      </c>
      <c r="G18" s="429">
        <f>G19+G20</f>
        <v>165</v>
      </c>
      <c r="H18" s="429">
        <f>H19+H20</f>
        <v>85</v>
      </c>
      <c r="I18" s="429">
        <f>I19+I20</f>
        <v>86</v>
      </c>
      <c r="J18" s="386"/>
    </row>
    <row r="19" spans="1:10" ht="101.25" customHeight="1">
      <c r="A19" s="430">
        <v>182</v>
      </c>
      <c r="B19" s="431" t="s">
        <v>399</v>
      </c>
      <c r="C19" s="432" t="s">
        <v>400</v>
      </c>
      <c r="D19" s="433" t="s">
        <v>393</v>
      </c>
      <c r="E19" s="434">
        <v>155</v>
      </c>
      <c r="F19" s="434">
        <v>208.7</v>
      </c>
      <c r="G19" s="434">
        <v>165</v>
      </c>
      <c r="H19" s="434">
        <v>85</v>
      </c>
      <c r="I19" s="434">
        <v>86</v>
      </c>
      <c r="J19" s="386"/>
    </row>
    <row r="20" spans="1:10" ht="117" customHeight="1">
      <c r="A20" s="430">
        <v>182</v>
      </c>
      <c r="B20" s="431" t="s">
        <v>401</v>
      </c>
      <c r="C20" s="432" t="s">
        <v>402</v>
      </c>
      <c r="D20" s="433" t="s">
        <v>393</v>
      </c>
      <c r="E20" s="434"/>
      <c r="F20" s="434">
        <v>1.6</v>
      </c>
      <c r="G20" s="434"/>
      <c r="H20" s="434"/>
      <c r="I20" s="434"/>
      <c r="J20" s="386"/>
    </row>
    <row r="21" spans="1:10" ht="22.5" customHeight="1">
      <c r="A21" s="443" t="s">
        <v>119</v>
      </c>
      <c r="B21" s="444" t="s">
        <v>236</v>
      </c>
      <c r="C21" s="445" t="s">
        <v>229</v>
      </c>
      <c r="D21" s="446"/>
      <c r="E21" s="429">
        <f>E22+E23</f>
        <v>955</v>
      </c>
      <c r="F21" s="447">
        <f>F22+F23</f>
        <v>806.3</v>
      </c>
      <c r="G21" s="447">
        <f>G22+G23</f>
        <v>970</v>
      </c>
      <c r="H21" s="447">
        <f>H22+H23</f>
        <v>965</v>
      </c>
      <c r="I21" s="447">
        <f>I22+I23</f>
        <v>965</v>
      </c>
      <c r="J21" s="386"/>
    </row>
    <row r="22" spans="1:10" ht="104.25" customHeight="1">
      <c r="A22" s="448" t="s">
        <v>396</v>
      </c>
      <c r="B22" s="431" t="s">
        <v>403</v>
      </c>
      <c r="C22" s="432" t="s">
        <v>404</v>
      </c>
      <c r="D22" s="433" t="s">
        <v>393</v>
      </c>
      <c r="E22" s="434">
        <v>685</v>
      </c>
      <c r="F22" s="434">
        <v>595.9</v>
      </c>
      <c r="G22" s="434">
        <v>690</v>
      </c>
      <c r="H22" s="434">
        <v>685</v>
      </c>
      <c r="I22" s="434">
        <v>685</v>
      </c>
      <c r="J22" s="386"/>
    </row>
    <row r="23" spans="1:10" ht="104.25" customHeight="1">
      <c r="A23" s="430">
        <v>182</v>
      </c>
      <c r="B23" s="431" t="s">
        <v>405</v>
      </c>
      <c r="C23" s="432" t="s">
        <v>406</v>
      </c>
      <c r="D23" s="433" t="s">
        <v>393</v>
      </c>
      <c r="E23" s="434">
        <v>270</v>
      </c>
      <c r="F23" s="434">
        <v>210.4</v>
      </c>
      <c r="G23" s="434">
        <v>280</v>
      </c>
      <c r="H23" s="434">
        <v>280</v>
      </c>
      <c r="I23" s="434">
        <v>280</v>
      </c>
      <c r="J23" s="386"/>
    </row>
    <row r="24" spans="1:10" ht="34.5" customHeight="1">
      <c r="A24" s="449"/>
      <c r="B24" s="450"/>
      <c r="C24" s="451" t="s">
        <v>407</v>
      </c>
      <c r="D24" s="452"/>
      <c r="E24" s="453">
        <f>E13+E16+E18+E21</f>
        <v>1475</v>
      </c>
      <c r="F24" s="453">
        <f>F13+F16+F18+F21</f>
        <v>1450.57</v>
      </c>
      <c r="G24" s="453">
        <f>G13+G16+G18+G21</f>
        <v>1500</v>
      </c>
      <c r="H24" s="453">
        <f>H13+H16+H18+H21</f>
        <v>1425</v>
      </c>
      <c r="I24" s="453">
        <f>I13+I16+I18+I21</f>
        <v>1436</v>
      </c>
      <c r="J24" s="386"/>
    </row>
    <row r="25" spans="1:10" ht="69" customHeight="1">
      <c r="A25" s="449"/>
      <c r="B25" s="450"/>
      <c r="C25" s="451" t="s">
        <v>408</v>
      </c>
      <c r="D25" s="452"/>
      <c r="E25" s="453">
        <f>E24</f>
        <v>1475</v>
      </c>
      <c r="F25" s="453">
        <f>F24</f>
        <v>1450.57</v>
      </c>
      <c r="G25" s="453">
        <f>G24</f>
        <v>1500</v>
      </c>
      <c r="H25" s="453">
        <f>H24</f>
        <v>1425</v>
      </c>
      <c r="I25" s="453">
        <f>I24</f>
        <v>1436</v>
      </c>
      <c r="J25" s="386"/>
    </row>
    <row r="26" spans="1:10" ht="45.75" customHeight="1">
      <c r="A26" s="454" t="s">
        <v>119</v>
      </c>
      <c r="B26" s="455" t="s">
        <v>35</v>
      </c>
      <c r="C26" s="455" t="s">
        <v>409</v>
      </c>
      <c r="D26" s="456"/>
      <c r="E26" s="457">
        <f>E27</f>
        <v>2529.5</v>
      </c>
      <c r="F26" s="457">
        <f>F27</f>
        <v>2373.6</v>
      </c>
      <c r="G26" s="457">
        <f>G27</f>
        <v>2358.64</v>
      </c>
      <c r="H26" s="457">
        <f>H27</f>
        <v>2365.7399999999998</v>
      </c>
      <c r="I26" s="457">
        <f>I27</f>
        <v>2036.26</v>
      </c>
      <c r="J26" s="386"/>
    </row>
    <row r="27" spans="1:10" ht="100.5" customHeight="1">
      <c r="A27" s="454" t="s">
        <v>119</v>
      </c>
      <c r="B27" s="455" t="s">
        <v>129</v>
      </c>
      <c r="C27" s="455" t="s">
        <v>410</v>
      </c>
      <c r="D27" s="458"/>
      <c r="E27" s="459">
        <f>E28+E30+E32</f>
        <v>2529.5</v>
      </c>
      <c r="F27" s="459">
        <f>F28+F30+F32</f>
        <v>2373.6</v>
      </c>
      <c r="G27" s="459">
        <f>G28+G30+G32</f>
        <v>2358.64</v>
      </c>
      <c r="H27" s="459">
        <f>H28+H30+H32</f>
        <v>2365.7399999999998</v>
      </c>
      <c r="I27" s="459">
        <f>I28+I30+I32</f>
        <v>2036.26</v>
      </c>
      <c r="J27" s="386"/>
    </row>
    <row r="28" spans="1:10" ht="57" customHeight="1">
      <c r="A28" s="460" t="s">
        <v>119</v>
      </c>
      <c r="B28" s="461" t="s">
        <v>411</v>
      </c>
      <c r="C28" s="461" t="s">
        <v>412</v>
      </c>
      <c r="D28" s="462"/>
      <c r="E28" s="463">
        <f>E29</f>
        <v>1220.4000000000001</v>
      </c>
      <c r="F28" s="463">
        <f>F29</f>
        <v>1151</v>
      </c>
      <c r="G28" s="463">
        <f>G29</f>
        <v>1195.5999999999999</v>
      </c>
      <c r="H28" s="463">
        <f>H29</f>
        <v>1195.5999999999999</v>
      </c>
      <c r="I28" s="463">
        <f>I29</f>
        <v>1195.5999999999999</v>
      </c>
      <c r="J28" s="386"/>
    </row>
    <row r="29" spans="1:10" ht="69.75" customHeight="1">
      <c r="A29" s="464" t="s">
        <v>113</v>
      </c>
      <c r="B29" s="432" t="s">
        <v>413</v>
      </c>
      <c r="C29" s="432" t="s">
        <v>414</v>
      </c>
      <c r="D29" s="433" t="s">
        <v>415</v>
      </c>
      <c r="E29" s="465">
        <v>1220.4000000000001</v>
      </c>
      <c r="F29" s="465">
        <v>1151</v>
      </c>
      <c r="G29" s="466">
        <v>1195.5999999999999</v>
      </c>
      <c r="H29" s="466">
        <v>1195.5999999999999</v>
      </c>
      <c r="I29" s="466">
        <v>1195.5999999999999</v>
      </c>
      <c r="J29" s="386"/>
    </row>
    <row r="30" spans="1:10" ht="66" customHeight="1">
      <c r="A30" s="460" t="s">
        <v>119</v>
      </c>
      <c r="B30" s="461" t="s">
        <v>416</v>
      </c>
      <c r="C30" s="461" t="s">
        <v>417</v>
      </c>
      <c r="D30" s="462"/>
      <c r="E30" s="463">
        <f>E31</f>
        <v>306.8</v>
      </c>
      <c r="F30" s="463">
        <f>F31</f>
        <v>260.3</v>
      </c>
      <c r="G30" s="463">
        <f>G31</f>
        <v>333.4</v>
      </c>
      <c r="H30" s="463">
        <f>H31</f>
        <v>333.5</v>
      </c>
      <c r="I30" s="463">
        <f>I31</f>
        <v>333.7</v>
      </c>
      <c r="J30" s="386"/>
    </row>
    <row r="31" spans="1:10" ht="117.75" customHeight="1">
      <c r="A31" s="464" t="s">
        <v>113</v>
      </c>
      <c r="B31" s="432" t="s">
        <v>157</v>
      </c>
      <c r="C31" s="432" t="s">
        <v>418</v>
      </c>
      <c r="D31" s="433" t="s">
        <v>415</v>
      </c>
      <c r="E31" s="465">
        <v>306.8</v>
      </c>
      <c r="F31" s="465">
        <v>260.3</v>
      </c>
      <c r="G31" s="466">
        <v>333.4</v>
      </c>
      <c r="H31" s="466">
        <v>333.5</v>
      </c>
      <c r="I31" s="466">
        <v>333.7</v>
      </c>
      <c r="J31" s="386"/>
    </row>
    <row r="32" spans="1:10" ht="42.75" customHeight="1">
      <c r="A32" s="460" t="s">
        <v>119</v>
      </c>
      <c r="B32" s="461" t="s">
        <v>419</v>
      </c>
      <c r="C32" s="461" t="s">
        <v>263</v>
      </c>
      <c r="D32" s="462"/>
      <c r="E32" s="467">
        <f>E33</f>
        <v>1002.3</v>
      </c>
      <c r="F32" s="467">
        <f>F33</f>
        <v>962.3</v>
      </c>
      <c r="G32" s="467">
        <f>G33</f>
        <v>829.64</v>
      </c>
      <c r="H32" s="467">
        <f>H33</f>
        <v>836.64</v>
      </c>
      <c r="I32" s="467">
        <f>I33</f>
        <v>506.96</v>
      </c>
      <c r="J32" s="386"/>
    </row>
    <row r="33" spans="1:10" ht="52.5" customHeight="1">
      <c r="A33" s="464" t="s">
        <v>113</v>
      </c>
      <c r="B33" s="432" t="s">
        <v>178</v>
      </c>
      <c r="C33" s="468" t="s">
        <v>420</v>
      </c>
      <c r="D33" s="433" t="s">
        <v>415</v>
      </c>
      <c r="E33" s="466">
        <v>1002.3</v>
      </c>
      <c r="F33" s="465">
        <v>962.3</v>
      </c>
      <c r="G33" s="434">
        <v>829.64</v>
      </c>
      <c r="H33" s="434">
        <v>836.64</v>
      </c>
      <c r="I33" s="434">
        <v>506.96</v>
      </c>
      <c r="J33" s="386"/>
    </row>
    <row r="34" spans="1:10" ht="28.5">
      <c r="A34" s="469" t="s">
        <v>421</v>
      </c>
      <c r="B34" s="470"/>
      <c r="C34" s="470"/>
      <c r="D34" s="471"/>
      <c r="E34" s="472">
        <f>E26</f>
        <v>2529.5</v>
      </c>
      <c r="F34" s="472">
        <f>F26</f>
        <v>2373.6</v>
      </c>
      <c r="G34" s="472">
        <f>G26</f>
        <v>2358.64</v>
      </c>
      <c r="H34" s="472">
        <f>H26</f>
        <v>2365.7399999999998</v>
      </c>
      <c r="I34" s="472">
        <f>I26</f>
        <v>2036.26</v>
      </c>
      <c r="J34" s="386"/>
    </row>
    <row r="35" spans="1:10" ht="28.5">
      <c r="A35" s="473"/>
      <c r="B35" s="474"/>
      <c r="C35" s="475"/>
      <c r="D35" s="476" t="s">
        <v>10</v>
      </c>
      <c r="E35" s="472">
        <f>E26+E11</f>
        <v>4004.5</v>
      </c>
      <c r="F35" s="472">
        <f>F26+F11</f>
        <v>3824.17</v>
      </c>
      <c r="G35" s="472">
        <f>G26+G11</f>
        <v>3858.64</v>
      </c>
      <c r="H35" s="472">
        <f>H26+H11</f>
        <v>3790.74</v>
      </c>
      <c r="I35" s="472">
        <f>I26+I11</f>
        <v>3472.26</v>
      </c>
      <c r="J35" s="386"/>
    </row>
    <row r="36" spans="1:10" ht="28.5">
      <c r="A36" s="477"/>
      <c r="B36" s="478"/>
      <c r="C36" s="479"/>
      <c r="D36" s="480"/>
      <c r="E36" s="481"/>
      <c r="F36" s="481"/>
      <c r="G36" s="481"/>
      <c r="H36" s="481"/>
      <c r="I36" s="481"/>
      <c r="J36" s="386"/>
    </row>
    <row r="37" spans="1:10" ht="28.5">
      <c r="A37" s="477"/>
      <c r="B37" s="478"/>
      <c r="C37" s="479"/>
      <c r="D37" s="480"/>
      <c r="E37" s="481"/>
      <c r="F37" s="481"/>
      <c r="G37" s="481"/>
      <c r="H37" s="481"/>
      <c r="I37" s="481"/>
      <c r="J37" s="386"/>
    </row>
    <row r="38" spans="1:10" ht="28.5">
      <c r="A38" s="477"/>
      <c r="B38" s="482" t="s">
        <v>422</v>
      </c>
      <c r="C38" s="483" t="s">
        <v>437</v>
      </c>
      <c r="D38" s="484"/>
      <c r="E38" s="485" t="s">
        <v>423</v>
      </c>
      <c r="F38" s="486"/>
      <c r="G38" s="502" t="s">
        <v>438</v>
      </c>
      <c r="H38" s="502"/>
      <c r="I38" s="488"/>
      <c r="J38" s="386"/>
    </row>
    <row r="39" spans="1:10" ht="28.5">
      <c r="A39" s="477"/>
      <c r="B39" s="482" t="s">
        <v>424</v>
      </c>
      <c r="C39" s="489" t="s">
        <v>425</v>
      </c>
      <c r="D39" s="490"/>
      <c r="E39" s="491" t="s">
        <v>426</v>
      </c>
      <c r="F39" s="492"/>
      <c r="G39" s="488" t="s">
        <v>427</v>
      </c>
      <c r="H39" s="488"/>
      <c r="I39" s="488"/>
      <c r="J39" s="386"/>
    </row>
    <row r="40" spans="1:10" ht="28.5">
      <c r="A40" s="477"/>
      <c r="B40" s="482"/>
      <c r="C40" s="389"/>
      <c r="D40" s="493"/>
      <c r="E40" s="494"/>
      <c r="F40" s="495"/>
      <c r="G40" s="488"/>
      <c r="H40" s="488"/>
      <c r="I40" s="488"/>
      <c r="J40" s="386"/>
    </row>
    <row r="41" spans="1:10" ht="28.5">
      <c r="A41" s="477"/>
      <c r="B41" s="482" t="s">
        <v>428</v>
      </c>
      <c r="C41" s="483" t="s">
        <v>429</v>
      </c>
      <c r="D41" s="496"/>
      <c r="E41" s="485" t="s">
        <v>423</v>
      </c>
      <c r="F41" s="486"/>
      <c r="G41" s="487" t="s">
        <v>439</v>
      </c>
      <c r="H41" s="488" t="s">
        <v>430</v>
      </c>
      <c r="I41" s="497" t="s">
        <v>440</v>
      </c>
      <c r="J41" s="386"/>
    </row>
    <row r="42" spans="1:10" ht="28.5">
      <c r="A42" s="477"/>
      <c r="B42" s="498"/>
      <c r="C42" s="489" t="s">
        <v>425</v>
      </c>
      <c r="D42" s="490"/>
      <c r="E42" s="491" t="s">
        <v>426</v>
      </c>
      <c r="F42" s="492"/>
      <c r="G42" s="488" t="s">
        <v>427</v>
      </c>
      <c r="H42" s="488"/>
      <c r="I42" s="488" t="s">
        <v>431</v>
      </c>
      <c r="J42" s="386"/>
    </row>
    <row r="43" spans="1:10" ht="28.5">
      <c r="A43" s="477"/>
      <c r="B43" s="499"/>
      <c r="C43" s="499"/>
      <c r="D43" s="499"/>
      <c r="E43" s="500"/>
      <c r="F43" s="501"/>
      <c r="G43" s="501"/>
      <c r="H43" s="501"/>
      <c r="I43" s="501"/>
      <c r="J43" s="386"/>
    </row>
    <row r="44" spans="1:10" ht="27">
      <c r="A44" s="386"/>
      <c r="B44" s="386"/>
      <c r="C44" s="386"/>
      <c r="D44" s="386"/>
      <c r="E44" s="386"/>
      <c r="F44" s="386"/>
      <c r="G44" s="386"/>
      <c r="H44" s="386"/>
      <c r="I44" s="386"/>
      <c r="J44" s="386"/>
    </row>
    <row r="45" spans="1:10" ht="23.25">
      <c r="A45" s="381"/>
      <c r="B45" s="381"/>
      <c r="C45" s="381"/>
      <c r="D45" s="381"/>
      <c r="E45" s="381"/>
      <c r="F45" s="381"/>
      <c r="G45" s="381"/>
      <c r="H45" s="381"/>
      <c r="I45" s="381"/>
    </row>
    <row r="46" spans="1:10" ht="23.25">
      <c r="A46" s="381"/>
      <c r="B46" s="381"/>
      <c r="C46" s="381"/>
      <c r="D46" s="381"/>
      <c r="E46" s="381"/>
      <c r="F46" s="381"/>
      <c r="G46" s="381"/>
      <c r="H46" s="381"/>
      <c r="I46" s="381"/>
    </row>
  </sheetData>
  <mergeCells count="24">
    <mergeCell ref="A10:B10"/>
    <mergeCell ref="A34:C34"/>
    <mergeCell ref="C38:D38"/>
    <mergeCell ref="E38:F38"/>
    <mergeCell ref="B2:I2"/>
    <mergeCell ref="A4:B4"/>
    <mergeCell ref="A6:C7"/>
    <mergeCell ref="D6:D9"/>
    <mergeCell ref="E6:E9"/>
    <mergeCell ref="F6:F9"/>
    <mergeCell ref="G6:I7"/>
    <mergeCell ref="A8:B9"/>
    <mergeCell ref="C8:C9"/>
    <mergeCell ref="G38:H38"/>
    <mergeCell ref="C42:D42"/>
    <mergeCell ref="E42:F42"/>
    <mergeCell ref="G8:G9"/>
    <mergeCell ref="H8:H9"/>
    <mergeCell ref="I8:I9"/>
    <mergeCell ref="F1:I1"/>
    <mergeCell ref="C39:D39"/>
    <mergeCell ref="E39:F39"/>
    <mergeCell ref="C41:D41"/>
    <mergeCell ref="E41:F41"/>
  </mergeCells>
  <pageMargins left="0.7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5"/>
  <sheetViews>
    <sheetView view="pageBreakPreview" zoomScale="60" zoomScaleNormal="75" workbookViewId="0">
      <selection activeCell="B20" sqref="B20"/>
    </sheetView>
  </sheetViews>
  <sheetFormatPr defaultRowHeight="15.75"/>
  <cols>
    <col min="1" max="1" width="69.42578125" style="1" customWidth="1"/>
    <col min="2" max="2" width="37.42578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>
      <c r="C1" s="296" t="s">
        <v>294</v>
      </c>
      <c r="D1" s="296"/>
      <c r="E1" s="296"/>
      <c r="F1" s="296"/>
      <c r="G1" s="296"/>
      <c r="H1" s="296"/>
      <c r="I1" s="296"/>
      <c r="J1" s="296"/>
    </row>
    <row r="2" spans="1:11">
      <c r="B2" s="10"/>
      <c r="C2" s="10"/>
    </row>
    <row r="3" spans="1:11" s="13" customFormat="1" ht="42.75" customHeight="1">
      <c r="A3" s="301" t="s">
        <v>295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11" ht="14.25" customHeight="1">
      <c r="A4" s="11"/>
      <c r="B4" s="11"/>
      <c r="C4" s="11"/>
      <c r="D4" s="11"/>
      <c r="E4" s="11"/>
      <c r="F4" s="11"/>
      <c r="G4" s="11"/>
      <c r="H4" s="11"/>
      <c r="I4" s="11"/>
      <c r="J4" s="51" t="s">
        <v>82</v>
      </c>
    </row>
    <row r="5" spans="1:11" s="13" customFormat="1" ht="18.75" customHeight="1">
      <c r="A5" s="203"/>
      <c r="B5" s="204" t="s">
        <v>11</v>
      </c>
      <c r="C5" s="59" t="s">
        <v>296</v>
      </c>
      <c r="D5" s="60"/>
      <c r="E5" s="60"/>
      <c r="F5" s="60"/>
      <c r="G5" s="60"/>
      <c r="H5" s="60"/>
      <c r="I5" s="60"/>
      <c r="J5" s="61" t="s">
        <v>297</v>
      </c>
    </row>
    <row r="6" spans="1:11" s="13" customFormat="1" ht="18.75">
      <c r="A6" s="206" t="s">
        <v>0</v>
      </c>
      <c r="B6" s="207"/>
      <c r="C6" s="59" t="s">
        <v>12</v>
      </c>
      <c r="D6" s="59" t="s">
        <v>9</v>
      </c>
      <c r="E6" s="59" t="s">
        <v>9</v>
      </c>
      <c r="F6" s="59" t="s">
        <v>9</v>
      </c>
      <c r="G6" s="59" t="s">
        <v>9</v>
      </c>
      <c r="H6" s="59" t="s">
        <v>9</v>
      </c>
      <c r="I6" s="59" t="s">
        <v>9</v>
      </c>
      <c r="J6" s="59" t="s">
        <v>9</v>
      </c>
      <c r="K6" s="62"/>
    </row>
    <row r="7" spans="1:11" s="13" customFormat="1" ht="18.75">
      <c r="A7" s="209" t="s">
        <v>1</v>
      </c>
      <c r="B7" s="207" t="s">
        <v>186</v>
      </c>
      <c r="C7" s="63">
        <v>0</v>
      </c>
      <c r="D7" s="63"/>
      <c r="E7" s="63"/>
      <c r="F7" s="63"/>
      <c r="G7" s="63"/>
      <c r="H7" s="63"/>
      <c r="I7" s="63"/>
      <c r="J7" s="63">
        <v>0</v>
      </c>
      <c r="K7" s="62"/>
    </row>
    <row r="8" spans="1:11" s="13" customFormat="1" ht="18.75">
      <c r="A8" s="299" t="s">
        <v>2</v>
      </c>
      <c r="B8" s="300"/>
      <c r="C8" s="63">
        <v>0</v>
      </c>
      <c r="D8" s="63"/>
      <c r="E8" s="63"/>
      <c r="F8" s="63"/>
      <c r="G8" s="63"/>
      <c r="H8" s="63"/>
      <c r="I8" s="63"/>
      <c r="J8" s="63">
        <v>0</v>
      </c>
    </row>
    <row r="9" spans="1:11" s="13" customFormat="1" ht="28.5">
      <c r="A9" s="211" t="s">
        <v>325</v>
      </c>
      <c r="B9" s="207" t="s">
        <v>217</v>
      </c>
      <c r="C9" s="63">
        <v>0</v>
      </c>
      <c r="D9" s="63"/>
      <c r="E9" s="63"/>
      <c r="F9" s="63"/>
      <c r="G9" s="63"/>
      <c r="H9" s="63"/>
      <c r="I9" s="63"/>
      <c r="J9" s="63">
        <v>0</v>
      </c>
    </row>
    <row r="10" spans="1:11" s="13" customFormat="1" ht="18.75">
      <c r="A10" s="297" t="s">
        <v>218</v>
      </c>
      <c r="B10" s="298"/>
      <c r="C10" s="63">
        <v>0</v>
      </c>
      <c r="D10" s="63"/>
      <c r="E10" s="63"/>
      <c r="F10" s="63"/>
      <c r="G10" s="63"/>
      <c r="H10" s="63"/>
      <c r="I10" s="63"/>
      <c r="J10" s="63">
        <v>0</v>
      </c>
    </row>
    <row r="11" spans="1:11" s="13" customFormat="1" ht="18.75">
      <c r="A11" s="297" t="s">
        <v>219</v>
      </c>
      <c r="B11" s="298"/>
      <c r="C11" s="63">
        <v>0</v>
      </c>
      <c r="D11" s="63"/>
      <c r="E11" s="63"/>
      <c r="F11" s="63"/>
      <c r="G11" s="63"/>
      <c r="H11" s="63"/>
      <c r="I11" s="63"/>
      <c r="J11" s="63">
        <v>0</v>
      </c>
    </row>
    <row r="12" spans="1:11" s="13" customFormat="1" ht="18.75">
      <c r="A12" s="257" t="s">
        <v>199</v>
      </c>
      <c r="B12" s="212" t="s">
        <v>220</v>
      </c>
      <c r="C12" s="63">
        <v>0</v>
      </c>
      <c r="D12" s="63"/>
      <c r="E12" s="63"/>
      <c r="F12" s="63"/>
      <c r="G12" s="63"/>
      <c r="H12" s="63"/>
      <c r="I12" s="63"/>
      <c r="J12" s="63">
        <v>0</v>
      </c>
    </row>
    <row r="13" spans="1:11" s="13" customFormat="1" ht="18.75">
      <c r="A13" s="257" t="s">
        <v>201</v>
      </c>
      <c r="B13" s="212" t="s">
        <v>221</v>
      </c>
      <c r="C13" s="63">
        <v>0</v>
      </c>
      <c r="D13" s="63"/>
      <c r="E13" s="63"/>
      <c r="F13" s="63"/>
      <c r="G13" s="63"/>
      <c r="H13" s="63"/>
      <c r="I13" s="63"/>
      <c r="J13" s="63">
        <v>0</v>
      </c>
      <c r="K13" s="62"/>
    </row>
    <row r="14" spans="1:11" s="13" customFormat="1" ht="30">
      <c r="A14" s="257" t="s">
        <v>181</v>
      </c>
      <c r="B14" s="212" t="s">
        <v>222</v>
      </c>
      <c r="C14" s="63">
        <v>0</v>
      </c>
      <c r="D14" s="63"/>
      <c r="E14" s="63"/>
      <c r="F14" s="63"/>
      <c r="G14" s="63"/>
      <c r="H14" s="63"/>
      <c r="I14" s="63"/>
      <c r="J14" s="63">
        <v>0</v>
      </c>
    </row>
    <row r="15" spans="1:11" s="13" customFormat="1" ht="18.75">
      <c r="A15" s="213" t="s">
        <v>223</v>
      </c>
      <c r="B15" s="212" t="s">
        <v>224</v>
      </c>
      <c r="C15" s="63">
        <v>0</v>
      </c>
      <c r="D15" s="63"/>
      <c r="E15" s="63"/>
      <c r="F15" s="63"/>
      <c r="G15" s="63"/>
      <c r="H15" s="63"/>
      <c r="I15" s="63"/>
      <c r="J15" s="63">
        <v>0</v>
      </c>
    </row>
    <row r="16" spans="1:11" s="13" customFormat="1" ht="18.75">
      <c r="A16" s="213" t="s">
        <v>225</v>
      </c>
      <c r="B16" s="212" t="s">
        <v>226</v>
      </c>
      <c r="C16" s="63">
        <v>0</v>
      </c>
      <c r="D16" s="63"/>
      <c r="E16" s="63"/>
      <c r="F16" s="63"/>
      <c r="G16" s="63"/>
      <c r="H16" s="63"/>
      <c r="I16" s="63"/>
      <c r="J16" s="63">
        <v>0</v>
      </c>
    </row>
    <row r="17" spans="1:10" s="13" customFormat="1" ht="30.75">
      <c r="A17" s="213" t="s">
        <v>184</v>
      </c>
      <c r="B17" s="212" t="s">
        <v>227</v>
      </c>
      <c r="C17" s="63">
        <v>0</v>
      </c>
      <c r="D17" s="63"/>
      <c r="E17" s="63"/>
      <c r="F17" s="63"/>
      <c r="G17" s="63"/>
      <c r="H17" s="63"/>
      <c r="I17" s="63"/>
      <c r="J17" s="63">
        <v>0</v>
      </c>
    </row>
    <row r="18" spans="1:10" s="13" customFormat="1" ht="28.5">
      <c r="A18" s="209" t="s">
        <v>3</v>
      </c>
      <c r="B18" s="207" t="s">
        <v>188</v>
      </c>
      <c r="C18" s="63">
        <v>0</v>
      </c>
      <c r="D18" s="63"/>
      <c r="E18" s="63"/>
      <c r="F18" s="63"/>
      <c r="G18" s="63"/>
      <c r="H18" s="63"/>
      <c r="I18" s="63"/>
      <c r="J18" s="63">
        <v>0</v>
      </c>
    </row>
    <row r="19" spans="1:10" s="13" customFormat="1" ht="30">
      <c r="A19" s="214" t="s">
        <v>4</v>
      </c>
      <c r="B19" s="207" t="s">
        <v>189</v>
      </c>
      <c r="C19" s="63">
        <v>0</v>
      </c>
      <c r="D19" s="63"/>
      <c r="E19" s="63"/>
      <c r="F19" s="63"/>
      <c r="G19" s="63"/>
      <c r="H19" s="63"/>
      <c r="I19" s="63"/>
      <c r="J19" s="63">
        <v>0</v>
      </c>
    </row>
    <row r="20" spans="1:10" s="13" customFormat="1" ht="30">
      <c r="A20" s="210" t="s">
        <v>326</v>
      </c>
      <c r="B20" s="207" t="s">
        <v>190</v>
      </c>
      <c r="C20" s="63">
        <v>0</v>
      </c>
      <c r="D20" s="63"/>
      <c r="E20" s="63"/>
      <c r="F20" s="63"/>
      <c r="G20" s="63"/>
      <c r="H20" s="63"/>
      <c r="I20" s="63"/>
      <c r="J20" s="63">
        <v>0</v>
      </c>
    </row>
    <row r="21" spans="1:10" s="13" customFormat="1" ht="30">
      <c r="A21" s="210" t="s">
        <v>6</v>
      </c>
      <c r="B21" s="207" t="s">
        <v>191</v>
      </c>
      <c r="C21" s="63">
        <v>0</v>
      </c>
      <c r="D21" s="63"/>
      <c r="E21" s="63"/>
      <c r="F21" s="63"/>
      <c r="G21" s="63"/>
      <c r="H21" s="63"/>
      <c r="I21" s="63"/>
      <c r="J21" s="63">
        <v>0</v>
      </c>
    </row>
    <row r="22" spans="1:10" s="13" customFormat="1" ht="30">
      <c r="A22" s="210" t="s">
        <v>13</v>
      </c>
      <c r="B22" s="207" t="s">
        <v>192</v>
      </c>
      <c r="C22" s="63">
        <v>0</v>
      </c>
      <c r="D22" s="63"/>
      <c r="E22" s="63"/>
      <c r="F22" s="63"/>
      <c r="G22" s="63"/>
      <c r="H22" s="63"/>
      <c r="I22" s="63"/>
      <c r="J22" s="63">
        <v>0</v>
      </c>
    </row>
    <row r="23" spans="1:10" s="13" customFormat="1" ht="28.5">
      <c r="A23" s="209" t="s">
        <v>7</v>
      </c>
      <c r="B23" s="207" t="s">
        <v>193</v>
      </c>
      <c r="C23" s="63">
        <v>0</v>
      </c>
      <c r="D23" s="63"/>
      <c r="E23" s="63"/>
      <c r="F23" s="63"/>
      <c r="G23" s="63"/>
      <c r="H23" s="63"/>
      <c r="I23" s="63"/>
      <c r="J23" s="63">
        <v>0</v>
      </c>
    </row>
    <row r="24" spans="1:10" ht="30">
      <c r="A24" s="210" t="s">
        <v>5</v>
      </c>
      <c r="B24" s="207" t="s">
        <v>194</v>
      </c>
      <c r="C24" s="63">
        <v>0</v>
      </c>
      <c r="D24" s="63"/>
      <c r="E24" s="63"/>
      <c r="F24" s="63"/>
      <c r="G24" s="63"/>
      <c r="H24" s="63"/>
      <c r="I24" s="63"/>
      <c r="J24" s="63">
        <v>0</v>
      </c>
    </row>
    <row r="25" spans="1:10" ht="30">
      <c r="A25" s="210" t="s">
        <v>14</v>
      </c>
      <c r="B25" s="207" t="s">
        <v>195</v>
      </c>
      <c r="C25" s="63">
        <v>0</v>
      </c>
      <c r="D25" s="63"/>
      <c r="E25" s="63"/>
      <c r="F25" s="63"/>
      <c r="G25" s="63"/>
      <c r="H25" s="63"/>
      <c r="I25" s="63"/>
      <c r="J25" s="63">
        <v>0</v>
      </c>
    </row>
    <row r="26" spans="1:10" ht="45">
      <c r="A26" s="210" t="s">
        <v>8</v>
      </c>
      <c r="B26" s="207" t="s">
        <v>196</v>
      </c>
      <c r="C26" s="63">
        <v>0</v>
      </c>
      <c r="D26" s="63"/>
      <c r="E26" s="63"/>
      <c r="F26" s="63"/>
      <c r="G26" s="63"/>
      <c r="H26" s="63"/>
      <c r="I26" s="63"/>
      <c r="J26" s="63">
        <v>0</v>
      </c>
    </row>
    <row r="27" spans="1:10" ht="45">
      <c r="A27" s="210" t="s">
        <v>15</v>
      </c>
      <c r="B27" s="207" t="s">
        <v>197</v>
      </c>
      <c r="C27" s="63">
        <v>0</v>
      </c>
      <c r="D27" s="63"/>
      <c r="E27" s="63"/>
      <c r="F27" s="63"/>
      <c r="G27" s="63"/>
      <c r="H27" s="63"/>
      <c r="I27" s="63"/>
      <c r="J27" s="63">
        <v>0</v>
      </c>
    </row>
    <row r="28" spans="1:10">
      <c r="B28" s="5"/>
      <c r="C28" s="6"/>
    </row>
    <row r="29" spans="1:10">
      <c r="B29" s="3"/>
      <c r="C29" s="4"/>
    </row>
    <row r="30" spans="1:10">
      <c r="B30" s="3"/>
      <c r="C30" s="4"/>
    </row>
    <row r="31" spans="1:10">
      <c r="B31" s="3"/>
      <c r="C31" s="4"/>
    </row>
    <row r="32" spans="1:10">
      <c r="B32" s="3"/>
      <c r="C32" s="4"/>
    </row>
    <row r="33" spans="2:3">
      <c r="B33" s="7"/>
      <c r="C33" s="8"/>
    </row>
    <row r="34" spans="2:3">
      <c r="B34" s="7"/>
      <c r="C34" s="8"/>
    </row>
    <row r="35" spans="2:3">
      <c r="B35" s="7"/>
      <c r="C35" s="8"/>
    </row>
  </sheetData>
  <mergeCells count="5">
    <mergeCell ref="A10:B10"/>
    <mergeCell ref="A11:B11"/>
    <mergeCell ref="C1:J1"/>
    <mergeCell ref="A3:J3"/>
    <mergeCell ref="A8:B8"/>
  </mergeCells>
  <phoneticPr fontId="4" type="noConversion"/>
  <pageMargins left="1.05" right="0.46" top="0.37" bottom="0.45" header="0.4" footer="0.5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view="pageBreakPreview" zoomScaleSheetLayoutView="100" workbookViewId="0">
      <selection activeCell="C6" sqref="C6:D6"/>
    </sheetView>
  </sheetViews>
  <sheetFormatPr defaultRowHeight="12.75"/>
  <cols>
    <col min="1" max="1" width="18.28515625" style="149" customWidth="1"/>
    <col min="2" max="2" width="25.85546875" style="14" customWidth="1"/>
    <col min="3" max="3" width="23.140625" style="15" customWidth="1"/>
    <col min="4" max="4" width="31.140625" style="15" customWidth="1"/>
    <col min="5" max="16384" width="9.140625" style="14"/>
  </cols>
  <sheetData>
    <row r="1" spans="1:4" ht="89.25" customHeight="1">
      <c r="D1" s="161" t="s">
        <v>298</v>
      </c>
    </row>
    <row r="3" spans="1:4" s="134" customFormat="1" ht="33.75" customHeight="1">
      <c r="A3" s="323" t="s">
        <v>299</v>
      </c>
      <c r="B3" s="324"/>
      <c r="C3" s="324"/>
      <c r="D3" s="324"/>
    </row>
    <row r="4" spans="1:4" ht="27" customHeight="1">
      <c r="A4" s="160" t="s">
        <v>166</v>
      </c>
      <c r="B4" s="160" t="s">
        <v>164</v>
      </c>
      <c r="C4" s="311" t="s">
        <v>167</v>
      </c>
      <c r="D4" s="325"/>
    </row>
    <row r="5" spans="1:4" ht="1.5" customHeight="1">
      <c r="A5" s="326"/>
      <c r="B5" s="326"/>
      <c r="C5" s="326"/>
      <c r="D5" s="326"/>
    </row>
    <row r="6" spans="1:4" ht="20.25" customHeight="1">
      <c r="A6" s="256">
        <v>801</v>
      </c>
      <c r="B6" s="256"/>
      <c r="C6" s="302" t="s">
        <v>324</v>
      </c>
      <c r="D6" s="303"/>
    </row>
    <row r="7" spans="1:4" ht="24.75" customHeight="1">
      <c r="A7" s="184">
        <v>801</v>
      </c>
      <c r="B7" s="183" t="s">
        <v>212</v>
      </c>
      <c r="C7" s="302" t="s">
        <v>86</v>
      </c>
      <c r="D7" s="303"/>
    </row>
    <row r="8" spans="1:4" ht="24.75" customHeight="1">
      <c r="A8" s="137">
        <v>801</v>
      </c>
      <c r="B8" s="177" t="s">
        <v>198</v>
      </c>
      <c r="C8" s="319" t="s">
        <v>187</v>
      </c>
      <c r="D8" s="320"/>
    </row>
    <row r="9" spans="1:4" ht="24.75" customHeight="1">
      <c r="A9" s="137">
        <v>801</v>
      </c>
      <c r="B9" s="177" t="s">
        <v>200</v>
      </c>
      <c r="C9" s="319" t="s">
        <v>199</v>
      </c>
      <c r="D9" s="320"/>
    </row>
    <row r="10" spans="1:4" ht="24.75" customHeight="1">
      <c r="A10" s="137">
        <v>801</v>
      </c>
      <c r="B10" s="180" t="s">
        <v>202</v>
      </c>
      <c r="C10" s="319" t="s">
        <v>201</v>
      </c>
      <c r="D10" s="320"/>
    </row>
    <row r="11" spans="1:4" ht="30" customHeight="1">
      <c r="A11" s="137">
        <v>801</v>
      </c>
      <c r="B11" s="177" t="s">
        <v>182</v>
      </c>
      <c r="C11" s="327" t="s">
        <v>181</v>
      </c>
      <c r="D11" s="327"/>
    </row>
    <row r="12" spans="1:4" ht="40.5" hidden="1" customHeight="1">
      <c r="A12" s="137"/>
      <c r="B12" s="177"/>
      <c r="C12" s="327"/>
      <c r="D12" s="327"/>
    </row>
    <row r="13" spans="1:4" ht="26.25" hidden="1" customHeight="1">
      <c r="A13" s="137"/>
      <c r="B13" s="178"/>
      <c r="C13" s="319"/>
      <c r="D13" s="320"/>
    </row>
    <row r="14" spans="1:4" ht="26.25" customHeight="1">
      <c r="A14" s="137">
        <v>801</v>
      </c>
      <c r="B14" s="178" t="s">
        <v>204</v>
      </c>
      <c r="C14" s="319" t="s">
        <v>203</v>
      </c>
      <c r="D14" s="320"/>
    </row>
    <row r="15" spans="1:4" ht="26.25" customHeight="1">
      <c r="A15" s="137">
        <v>801</v>
      </c>
      <c r="B15" s="178" t="s">
        <v>206</v>
      </c>
      <c r="C15" s="319" t="s">
        <v>205</v>
      </c>
      <c r="D15" s="320"/>
    </row>
    <row r="16" spans="1:4" ht="30" customHeight="1">
      <c r="A16" s="137">
        <v>801</v>
      </c>
      <c r="B16" s="178" t="s">
        <v>208</v>
      </c>
      <c r="C16" s="319" t="s">
        <v>207</v>
      </c>
      <c r="D16" s="320"/>
    </row>
    <row r="17" spans="1:4" s="132" customFormat="1" ht="30" customHeight="1">
      <c r="A17" s="137">
        <v>801</v>
      </c>
      <c r="B17" s="179" t="s">
        <v>183</v>
      </c>
      <c r="C17" s="327" t="s">
        <v>184</v>
      </c>
      <c r="D17" s="327"/>
    </row>
    <row r="18" spans="1:4" ht="21" customHeight="1">
      <c r="A18" s="155"/>
      <c r="B18" s="185"/>
      <c r="C18" s="328"/>
      <c r="D18" s="328"/>
    </row>
    <row r="19" spans="1:4" s="135" customFormat="1" ht="43.5" customHeight="1">
      <c r="A19" s="155"/>
      <c r="B19" s="156"/>
      <c r="C19" s="328"/>
      <c r="D19" s="328"/>
    </row>
    <row r="20" spans="1:4" s="135" customFormat="1" ht="62.25" customHeight="1">
      <c r="A20" s="155"/>
      <c r="B20" s="157"/>
      <c r="C20" s="328"/>
      <c r="D20" s="328"/>
    </row>
    <row r="21" spans="1:4" s="135" customFormat="1" ht="30" customHeight="1">
      <c r="A21" s="155"/>
      <c r="B21" s="157"/>
      <c r="C21" s="328"/>
      <c r="D21" s="328"/>
    </row>
    <row r="22" spans="1:4" s="135" customFormat="1" ht="19.5" customHeight="1">
      <c r="A22" s="155"/>
      <c r="B22" s="157"/>
      <c r="C22" s="304"/>
      <c r="D22" s="304"/>
    </row>
    <row r="23" spans="1:4" s="135" customFormat="1" ht="24.75" customHeight="1">
      <c r="A23" s="155"/>
      <c r="B23" s="157"/>
      <c r="C23" s="304"/>
      <c r="D23" s="304"/>
    </row>
    <row r="24" spans="1:4" s="135" customFormat="1" ht="73.5" customHeight="1">
      <c r="A24" s="155"/>
      <c r="B24" s="157"/>
      <c r="C24" s="304"/>
      <c r="D24" s="304"/>
    </row>
    <row r="25" spans="1:4" s="135" customFormat="1" ht="66" customHeight="1">
      <c r="A25" s="155"/>
      <c r="B25" s="157"/>
      <c r="C25" s="304"/>
      <c r="D25" s="304"/>
    </row>
    <row r="26" spans="1:4" s="135" customFormat="1" ht="64.5" customHeight="1">
      <c r="A26" s="155"/>
      <c r="B26" s="157"/>
      <c r="C26" s="304"/>
      <c r="D26" s="304"/>
    </row>
    <row r="27" spans="1:4" s="135" customFormat="1" ht="78" customHeight="1">
      <c r="A27" s="155"/>
      <c r="B27" s="157"/>
      <c r="C27" s="304"/>
      <c r="D27" s="304"/>
    </row>
    <row r="28" spans="1:4" s="135" customFormat="1" ht="42" customHeight="1">
      <c r="A28" s="155"/>
      <c r="B28" s="158"/>
      <c r="C28" s="304"/>
      <c r="D28" s="321"/>
    </row>
    <row r="29" spans="1:4" s="135" customFormat="1" ht="54" customHeight="1">
      <c r="A29" s="155"/>
      <c r="B29" s="158"/>
      <c r="C29" s="304"/>
      <c r="D29" s="321"/>
    </row>
    <row r="30" spans="1:4" s="135" customFormat="1" ht="41.25" customHeight="1">
      <c r="A30" s="155"/>
      <c r="B30" s="158"/>
      <c r="C30" s="304"/>
      <c r="D30" s="322"/>
    </row>
    <row r="31" spans="1:4" s="135" customFormat="1" ht="30.75" customHeight="1">
      <c r="A31" s="155"/>
      <c r="B31" s="157"/>
      <c r="C31" s="304"/>
      <c r="D31" s="304"/>
    </row>
    <row r="32" spans="1:4" s="135" customFormat="1" ht="33" customHeight="1">
      <c r="A32" s="155"/>
      <c r="B32" s="157"/>
      <c r="C32" s="304"/>
      <c r="D32" s="304"/>
    </row>
    <row r="33" spans="1:4" s="135" customFormat="1" ht="30.75" customHeight="1">
      <c r="A33" s="155"/>
      <c r="B33" s="157"/>
      <c r="C33" s="304"/>
      <c r="D33" s="304"/>
    </row>
    <row r="34" spans="1:4" s="135" customFormat="1" ht="30" customHeight="1">
      <c r="A34" s="155"/>
      <c r="B34" s="157"/>
      <c r="C34" s="304"/>
      <c r="D34" s="304"/>
    </row>
    <row r="35" spans="1:4" s="135" customFormat="1" ht="25.5" customHeight="1">
      <c r="A35" s="155"/>
      <c r="B35" s="157"/>
      <c r="C35" s="304"/>
      <c r="D35" s="304"/>
    </row>
    <row r="36" spans="1:4" s="135" customFormat="1" ht="15">
      <c r="A36" s="155"/>
      <c r="B36" s="159"/>
      <c r="C36" s="304"/>
      <c r="D36" s="304"/>
    </row>
    <row r="37" spans="1:4" s="135" customFormat="1" ht="41.25" customHeight="1">
      <c r="A37" s="155"/>
      <c r="B37" s="159"/>
      <c r="C37" s="304"/>
      <c r="D37" s="304"/>
    </row>
    <row r="38" spans="1:4" s="135" customFormat="1" ht="24.75" customHeight="1">
      <c r="A38" s="155"/>
      <c r="B38" s="159"/>
      <c r="C38" s="304"/>
      <c r="D38" s="306"/>
    </row>
    <row r="39" spans="1:4" s="135" customFormat="1" ht="39" customHeight="1">
      <c r="A39" s="155"/>
      <c r="B39" s="159"/>
      <c r="C39" s="304"/>
      <c r="D39" s="306"/>
    </row>
    <row r="40" spans="1:4" ht="39.75" hidden="1" customHeight="1">
      <c r="A40" s="153">
        <v>801</v>
      </c>
      <c r="B40" s="154" t="s">
        <v>128</v>
      </c>
      <c r="C40" s="307" t="s">
        <v>127</v>
      </c>
      <c r="D40" s="308"/>
    </row>
    <row r="41" spans="1:4" ht="44.25" hidden="1" customHeight="1">
      <c r="A41" s="150">
        <v>801</v>
      </c>
      <c r="B41" s="130" t="s">
        <v>126</v>
      </c>
      <c r="C41" s="309" t="s">
        <v>125</v>
      </c>
      <c r="D41" s="310"/>
    </row>
    <row r="42" spans="1:4" ht="14.25" hidden="1" customHeight="1">
      <c r="A42" s="311" t="s">
        <v>124</v>
      </c>
      <c r="B42" s="312"/>
      <c r="C42" s="312"/>
      <c r="D42" s="313"/>
    </row>
    <row r="43" spans="1:4" ht="68.25" hidden="1" customHeight="1">
      <c r="A43" s="150"/>
      <c r="B43" s="129" t="s">
        <v>123</v>
      </c>
      <c r="C43" s="314" t="s">
        <v>122</v>
      </c>
      <c r="D43" s="314"/>
    </row>
    <row r="44" spans="1:4" ht="42.75" hidden="1" customHeight="1">
      <c r="A44" s="150"/>
      <c r="B44" s="128" t="s">
        <v>121</v>
      </c>
      <c r="C44" s="315" t="s">
        <v>120</v>
      </c>
      <c r="D44" s="316"/>
    </row>
    <row r="46" spans="1:4" ht="28.5" customHeight="1">
      <c r="C46" s="14"/>
      <c r="D46" s="14"/>
    </row>
    <row r="47" spans="1:4" ht="24.75" customHeight="1">
      <c r="C47" s="14"/>
      <c r="D47" s="14"/>
    </row>
    <row r="50" spans="2:5">
      <c r="B50" s="317"/>
      <c r="C50" s="318"/>
      <c r="D50" s="318"/>
      <c r="E50" s="318"/>
    </row>
    <row r="51" spans="2:5">
      <c r="B51" s="305"/>
      <c r="C51" s="305"/>
      <c r="D51" s="305"/>
      <c r="E51" s="305"/>
    </row>
    <row r="52" spans="2:5">
      <c r="C52" s="14"/>
      <c r="E52" s="15"/>
    </row>
  </sheetData>
  <mergeCells count="44">
    <mergeCell ref="C33:D33"/>
    <mergeCell ref="C22:D22"/>
    <mergeCell ref="A3:D3"/>
    <mergeCell ref="C4:D4"/>
    <mergeCell ref="A5:D5"/>
    <mergeCell ref="C11:D11"/>
    <mergeCell ref="C12:D12"/>
    <mergeCell ref="C13:D13"/>
    <mergeCell ref="C17:D17"/>
    <mergeCell ref="C18:D18"/>
    <mergeCell ref="C19:D19"/>
    <mergeCell ref="C20:D20"/>
    <mergeCell ref="C21:D21"/>
    <mergeCell ref="C7:D7"/>
    <mergeCell ref="C8:D8"/>
    <mergeCell ref="C9:D9"/>
    <mergeCell ref="C28:D28"/>
    <mergeCell ref="C29:D29"/>
    <mergeCell ref="C30:D30"/>
    <mergeCell ref="C31:D31"/>
    <mergeCell ref="C14:D14"/>
    <mergeCell ref="C15:D15"/>
    <mergeCell ref="C16:D16"/>
    <mergeCell ref="C23:D23"/>
    <mergeCell ref="C24:D24"/>
    <mergeCell ref="C25:D25"/>
    <mergeCell ref="C26:D26"/>
    <mergeCell ref="C27:D27"/>
    <mergeCell ref="C6:D6"/>
    <mergeCell ref="C34:D34"/>
    <mergeCell ref="B51:E51"/>
    <mergeCell ref="C35:D35"/>
    <mergeCell ref="C36:D36"/>
    <mergeCell ref="C37:D37"/>
    <mergeCell ref="C38:D38"/>
    <mergeCell ref="C39:D39"/>
    <mergeCell ref="C40:D40"/>
    <mergeCell ref="C41:D41"/>
    <mergeCell ref="A42:D42"/>
    <mergeCell ref="C43:D43"/>
    <mergeCell ref="C44:D44"/>
    <mergeCell ref="B50:E50"/>
    <mergeCell ref="C10:D10"/>
    <mergeCell ref="C32:D32"/>
  </mergeCells>
  <pageMargins left="0.75" right="0.38" top="0.71" bottom="0.53" header="0.5" footer="0.5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SheetLayoutView="100" workbookViewId="0">
      <selection activeCell="A5" sqref="A5:D5"/>
    </sheetView>
  </sheetViews>
  <sheetFormatPr defaultRowHeight="12.75"/>
  <cols>
    <col min="1" max="1" width="18.28515625" style="149" customWidth="1"/>
    <col min="2" max="2" width="25.85546875" style="14" customWidth="1"/>
    <col min="3" max="3" width="23.140625" style="15" customWidth="1"/>
    <col min="4" max="4" width="31.140625" style="15" customWidth="1"/>
    <col min="5" max="16384" width="9.140625" style="14"/>
  </cols>
  <sheetData>
    <row r="1" spans="1:4" ht="89.25" customHeight="1">
      <c r="D1" s="161" t="s">
        <v>300</v>
      </c>
    </row>
    <row r="3" spans="1:4" s="134" customFormat="1" ht="33.75" customHeight="1">
      <c r="A3" s="323" t="s">
        <v>154</v>
      </c>
      <c r="B3" s="324"/>
      <c r="C3" s="324"/>
      <c r="D3" s="324"/>
    </row>
    <row r="4" spans="1:4" ht="27" customHeight="1">
      <c r="A4" s="133" t="s">
        <v>18</v>
      </c>
      <c r="B4" s="133" t="s">
        <v>16</v>
      </c>
      <c r="C4" s="330" t="s">
        <v>19</v>
      </c>
      <c r="D4" s="331"/>
    </row>
    <row r="5" spans="1:4" ht="22.5" customHeight="1">
      <c r="A5" s="326" t="s">
        <v>324</v>
      </c>
      <c r="B5" s="326"/>
      <c r="C5" s="326"/>
      <c r="D5" s="326"/>
    </row>
    <row r="6" spans="1:4" ht="53.25" customHeight="1">
      <c r="A6" s="90">
        <v>801</v>
      </c>
      <c r="B6" s="137" t="s">
        <v>153</v>
      </c>
      <c r="C6" s="314" t="s">
        <v>152</v>
      </c>
      <c r="D6" s="314"/>
    </row>
    <row r="7" spans="1:4" ht="40.5" hidden="1" customHeight="1">
      <c r="A7" s="150">
        <v>801</v>
      </c>
      <c r="B7" s="137" t="s">
        <v>151</v>
      </c>
      <c r="C7" s="314" t="s">
        <v>150</v>
      </c>
      <c r="D7" s="314"/>
    </row>
    <row r="8" spans="1:4" ht="26.25" hidden="1" customHeight="1">
      <c r="A8" s="150">
        <v>801</v>
      </c>
      <c r="B8" s="138" t="s">
        <v>149</v>
      </c>
      <c r="C8" s="315" t="s">
        <v>148</v>
      </c>
      <c r="D8" s="316"/>
    </row>
    <row r="9" spans="1:4" s="132" customFormat="1" ht="64.5" customHeight="1">
      <c r="A9" s="90">
        <v>801</v>
      </c>
      <c r="B9" s="139" t="s">
        <v>147</v>
      </c>
      <c r="C9" s="314" t="s">
        <v>327</v>
      </c>
      <c r="D9" s="314"/>
    </row>
    <row r="10" spans="1:4" ht="55.5" customHeight="1">
      <c r="A10" s="90">
        <v>801</v>
      </c>
      <c r="B10" s="138" t="s">
        <v>146</v>
      </c>
      <c r="C10" s="315" t="s">
        <v>328</v>
      </c>
      <c r="D10" s="316"/>
    </row>
    <row r="11" spans="1:4" ht="62.25" customHeight="1">
      <c r="A11" s="90">
        <v>801</v>
      </c>
      <c r="B11" s="140" t="s">
        <v>145</v>
      </c>
      <c r="C11" s="314" t="s">
        <v>144</v>
      </c>
      <c r="D11" s="314"/>
    </row>
    <row r="12" spans="1:4" ht="30" customHeight="1">
      <c r="A12" s="90">
        <v>801</v>
      </c>
      <c r="B12" s="140" t="s">
        <v>143</v>
      </c>
      <c r="C12" s="315" t="s">
        <v>329</v>
      </c>
      <c r="D12" s="316"/>
    </row>
    <row r="13" spans="1:4" ht="19.5" customHeight="1">
      <c r="A13" s="90">
        <v>801</v>
      </c>
      <c r="B13" s="140" t="s">
        <v>142</v>
      </c>
      <c r="C13" s="329" t="s">
        <v>330</v>
      </c>
      <c r="D13" s="329"/>
    </row>
    <row r="14" spans="1:4" ht="24.75" customHeight="1">
      <c r="A14" s="90">
        <v>801</v>
      </c>
      <c r="B14" s="140" t="s">
        <v>141</v>
      </c>
      <c r="C14" s="329" t="s">
        <v>331</v>
      </c>
      <c r="D14" s="329"/>
    </row>
    <row r="15" spans="1:4" ht="73.5" customHeight="1">
      <c r="A15" s="90">
        <v>801</v>
      </c>
      <c r="B15" s="140" t="s">
        <v>140</v>
      </c>
      <c r="C15" s="329" t="s">
        <v>332</v>
      </c>
      <c r="D15" s="329"/>
    </row>
    <row r="16" spans="1:4" ht="66" customHeight="1">
      <c r="A16" s="90">
        <v>801</v>
      </c>
      <c r="B16" s="140" t="s">
        <v>139</v>
      </c>
      <c r="C16" s="329" t="s">
        <v>333</v>
      </c>
      <c r="D16" s="329"/>
    </row>
    <row r="17" spans="1:4" ht="64.5" customHeight="1">
      <c r="A17" s="90">
        <v>801</v>
      </c>
      <c r="B17" s="140" t="s">
        <v>138</v>
      </c>
      <c r="C17" s="329" t="s">
        <v>334</v>
      </c>
      <c r="D17" s="329"/>
    </row>
    <row r="18" spans="1:4" ht="78" customHeight="1">
      <c r="A18" s="90">
        <v>801</v>
      </c>
      <c r="B18" s="140" t="s">
        <v>137</v>
      </c>
      <c r="C18" s="329" t="s">
        <v>335</v>
      </c>
      <c r="D18" s="329"/>
    </row>
    <row r="19" spans="1:4" ht="42" customHeight="1">
      <c r="A19" s="90">
        <v>801</v>
      </c>
      <c r="B19" s="141" t="s">
        <v>136</v>
      </c>
      <c r="C19" s="309" t="s">
        <v>336</v>
      </c>
      <c r="D19" s="336"/>
    </row>
    <row r="20" spans="1:4" ht="54" customHeight="1">
      <c r="A20" s="90">
        <v>801</v>
      </c>
      <c r="B20" s="141" t="s">
        <v>135</v>
      </c>
      <c r="C20" s="309" t="s">
        <v>337</v>
      </c>
      <c r="D20" s="336"/>
    </row>
    <row r="21" spans="1:4" ht="41.25" customHeight="1">
      <c r="A21" s="90">
        <v>801</v>
      </c>
      <c r="B21" s="141" t="s">
        <v>134</v>
      </c>
      <c r="C21" s="309" t="s">
        <v>338</v>
      </c>
      <c r="D21" s="310"/>
    </row>
    <row r="22" spans="1:4" ht="30.75" customHeight="1">
      <c r="A22" s="90">
        <v>801</v>
      </c>
      <c r="B22" s="140" t="s">
        <v>133</v>
      </c>
      <c r="C22" s="329" t="s">
        <v>339</v>
      </c>
      <c r="D22" s="329"/>
    </row>
    <row r="23" spans="1:4" ht="33" customHeight="1">
      <c r="A23" s="90">
        <v>801</v>
      </c>
      <c r="B23" s="140" t="s">
        <v>132</v>
      </c>
      <c r="C23" s="329" t="s">
        <v>340</v>
      </c>
      <c r="D23" s="329"/>
    </row>
    <row r="24" spans="1:4" ht="30.75" customHeight="1">
      <c r="A24" s="90">
        <v>801</v>
      </c>
      <c r="B24" s="140" t="s">
        <v>131</v>
      </c>
      <c r="C24" s="329" t="s">
        <v>341</v>
      </c>
      <c r="D24" s="329"/>
    </row>
    <row r="25" spans="1:4" ht="30" customHeight="1">
      <c r="A25" s="90">
        <v>801</v>
      </c>
      <c r="B25" s="140" t="s">
        <v>130</v>
      </c>
      <c r="C25" s="329" t="s">
        <v>342</v>
      </c>
      <c r="D25" s="329"/>
    </row>
    <row r="26" spans="1:4" ht="25.5" customHeight="1">
      <c r="A26" s="90">
        <v>801</v>
      </c>
      <c r="B26" s="142" t="s">
        <v>129</v>
      </c>
      <c r="C26" s="309" t="s">
        <v>38</v>
      </c>
      <c r="D26" s="335"/>
    </row>
    <row r="27" spans="1:4" ht="15.75">
      <c r="A27" s="90">
        <v>801</v>
      </c>
      <c r="B27" s="144" t="s">
        <v>159</v>
      </c>
      <c r="C27" s="309" t="s">
        <v>343</v>
      </c>
      <c r="D27" s="335"/>
    </row>
    <row r="28" spans="1:4" ht="41.25" customHeight="1">
      <c r="A28" s="90">
        <v>801</v>
      </c>
      <c r="B28" s="144" t="s">
        <v>215</v>
      </c>
      <c r="C28" s="309" t="s">
        <v>161</v>
      </c>
      <c r="D28" s="335"/>
    </row>
    <row r="29" spans="1:4" ht="24.75" customHeight="1">
      <c r="A29" s="90">
        <v>801</v>
      </c>
      <c r="B29" s="144" t="s">
        <v>215</v>
      </c>
      <c r="C29" s="309" t="s">
        <v>216</v>
      </c>
      <c r="D29" s="332"/>
    </row>
    <row r="30" spans="1:4" ht="39" customHeight="1">
      <c r="A30" s="90">
        <v>801</v>
      </c>
      <c r="B30" s="144" t="s">
        <v>214</v>
      </c>
      <c r="C30" s="309" t="s">
        <v>158</v>
      </c>
      <c r="D30" s="332"/>
    </row>
    <row r="31" spans="1:4" ht="39.75" hidden="1" customHeight="1">
      <c r="A31" s="150">
        <v>801</v>
      </c>
      <c r="B31" s="131" t="s">
        <v>128</v>
      </c>
      <c r="C31" s="309" t="s">
        <v>127</v>
      </c>
      <c r="D31" s="310"/>
    </row>
    <row r="32" spans="1:4" ht="44.25" hidden="1" customHeight="1">
      <c r="A32" s="150">
        <v>801</v>
      </c>
      <c r="B32" s="130" t="s">
        <v>126</v>
      </c>
      <c r="C32" s="309" t="s">
        <v>125</v>
      </c>
      <c r="D32" s="310"/>
    </row>
    <row r="33" spans="1:5" ht="14.25" hidden="1" customHeight="1">
      <c r="A33" s="311" t="s">
        <v>124</v>
      </c>
      <c r="B33" s="312"/>
      <c r="C33" s="312"/>
      <c r="D33" s="313"/>
    </row>
    <row r="34" spans="1:5" ht="68.25" hidden="1" customHeight="1">
      <c r="A34" s="150"/>
      <c r="B34" s="129" t="s">
        <v>123</v>
      </c>
      <c r="C34" s="314" t="s">
        <v>122</v>
      </c>
      <c r="D34" s="314"/>
    </row>
    <row r="35" spans="1:5" ht="42.75" hidden="1" customHeight="1">
      <c r="A35" s="150"/>
      <c r="B35" s="128" t="s">
        <v>121</v>
      </c>
      <c r="C35" s="315" t="s">
        <v>120</v>
      </c>
      <c r="D35" s="316"/>
    </row>
    <row r="36" spans="1:5" ht="27" customHeight="1">
      <c r="A36" s="90">
        <v>801</v>
      </c>
      <c r="B36" s="168" t="s">
        <v>213</v>
      </c>
      <c r="C36" s="333" t="s">
        <v>179</v>
      </c>
      <c r="D36" s="334"/>
    </row>
    <row r="37" spans="1:5" ht="28.5" customHeight="1">
      <c r="B37" s="167"/>
      <c r="C37" s="14"/>
      <c r="D37" s="14"/>
    </row>
    <row r="38" spans="1:5" ht="24.75" customHeight="1">
      <c r="C38" s="14"/>
      <c r="D38" s="14"/>
    </row>
    <row r="41" spans="1:5">
      <c r="B41" s="317"/>
      <c r="C41" s="318"/>
      <c r="D41" s="318"/>
      <c r="E41" s="318"/>
    </row>
    <row r="42" spans="1:5">
      <c r="B42" s="305"/>
      <c r="C42" s="305"/>
      <c r="D42" s="305"/>
      <c r="E42" s="305"/>
    </row>
    <row r="43" spans="1:5">
      <c r="C43" s="14"/>
      <c r="E43" s="15"/>
    </row>
  </sheetData>
  <mergeCells count="36">
    <mergeCell ref="C24:D24"/>
    <mergeCell ref="C22:D22"/>
    <mergeCell ref="C21:D21"/>
    <mergeCell ref="C29:D29"/>
    <mergeCell ref="C15:D15"/>
    <mergeCell ref="C16:D16"/>
    <mergeCell ref="C17:D17"/>
    <mergeCell ref="C18:D18"/>
    <mergeCell ref="C25:D25"/>
    <mergeCell ref="C26:D26"/>
    <mergeCell ref="C27:D27"/>
    <mergeCell ref="C23:D23"/>
    <mergeCell ref="C19:D19"/>
    <mergeCell ref="C20:D20"/>
    <mergeCell ref="C28:D28"/>
    <mergeCell ref="C30:D30"/>
    <mergeCell ref="B42:E42"/>
    <mergeCell ref="B41:E41"/>
    <mergeCell ref="C35:D35"/>
    <mergeCell ref="A33:D33"/>
    <mergeCell ref="C34:D34"/>
    <mergeCell ref="C31:D31"/>
    <mergeCell ref="C32:D32"/>
    <mergeCell ref="C36:D36"/>
    <mergeCell ref="A3:D3"/>
    <mergeCell ref="A5:D5"/>
    <mergeCell ref="C14:D14"/>
    <mergeCell ref="C13:D13"/>
    <mergeCell ref="C4:D4"/>
    <mergeCell ref="C6:D6"/>
    <mergeCell ref="C7:D7"/>
    <mergeCell ref="C12:D12"/>
    <mergeCell ref="C10:D10"/>
    <mergeCell ref="C9:D9"/>
    <mergeCell ref="C8:D8"/>
    <mergeCell ref="C11:D11"/>
  </mergeCells>
  <pageMargins left="0.75" right="0.38" top="0.71" bottom="0.53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1"/>
  <sheetViews>
    <sheetView view="pageBreakPreview" topLeftCell="A7" zoomScaleSheetLayoutView="100" workbookViewId="0">
      <selection activeCell="B14" sqref="B14"/>
    </sheetView>
  </sheetViews>
  <sheetFormatPr defaultRowHeight="12.75"/>
  <cols>
    <col min="1" max="1" width="17.42578125" customWidth="1"/>
    <col min="2" max="2" width="35.85546875" style="24" customWidth="1"/>
    <col min="3" max="3" width="53.85546875" style="30" customWidth="1"/>
    <col min="4" max="4" width="17.7109375" style="30" customWidth="1"/>
    <col min="5" max="5" width="19.5703125" style="24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14" customFormat="1" ht="114" customHeight="1">
      <c r="B1" s="17"/>
      <c r="C1" s="339" t="s">
        <v>301</v>
      </c>
      <c r="D1" s="339"/>
      <c r="E1" s="339"/>
      <c r="F1" s="339"/>
      <c r="G1" s="339"/>
    </row>
    <row r="2" spans="1:7" s="64" customFormat="1" ht="37.5" customHeight="1">
      <c r="A2" s="337" t="s">
        <v>302</v>
      </c>
      <c r="B2" s="338"/>
      <c r="C2" s="338"/>
      <c r="D2" s="338"/>
      <c r="E2" s="338"/>
    </row>
    <row r="3" spans="1:7" s="14" customFormat="1" ht="15.75">
      <c r="A3" s="18"/>
      <c r="B3" s="19"/>
      <c r="C3" s="20"/>
      <c r="D3" s="20"/>
      <c r="E3" s="21" t="s">
        <v>82</v>
      </c>
    </row>
    <row r="4" spans="1:7" s="64" customFormat="1" ht="56.25">
      <c r="A4" s="48" t="s">
        <v>20</v>
      </c>
      <c r="B4" s="48" t="s">
        <v>21</v>
      </c>
      <c r="C4" s="48" t="s">
        <v>17</v>
      </c>
      <c r="D4" s="48" t="s">
        <v>185</v>
      </c>
      <c r="E4" s="48" t="s">
        <v>22</v>
      </c>
    </row>
    <row r="5" spans="1:7" s="23" customFormat="1" ht="15.75">
      <c r="A5" s="47">
        <v>1</v>
      </c>
      <c r="B5" s="47">
        <v>2</v>
      </c>
      <c r="C5" s="22">
        <v>3</v>
      </c>
      <c r="D5" s="22"/>
      <c r="E5" s="47">
        <v>4</v>
      </c>
    </row>
    <row r="6" spans="1:7" s="64" customFormat="1" ht="37.5">
      <c r="A6" s="66"/>
      <c r="B6" s="48" t="s">
        <v>23</v>
      </c>
      <c r="C6" s="65" t="s">
        <v>24</v>
      </c>
      <c r="D6" s="48">
        <f>D9</f>
        <v>0</v>
      </c>
      <c r="E6" s="48">
        <f>E7+E15</f>
        <v>1500</v>
      </c>
    </row>
    <row r="7" spans="1:7" s="64" customFormat="1" ht="18.75">
      <c r="A7" s="66"/>
      <c r="B7" s="48"/>
      <c r="C7" s="67" t="s">
        <v>25</v>
      </c>
      <c r="D7" s="202">
        <v>0</v>
      </c>
      <c r="E7" s="48">
        <f>E8+E9+E14</f>
        <v>1500</v>
      </c>
    </row>
    <row r="8" spans="1:7" s="64" customFormat="1" ht="18.75">
      <c r="A8" s="202">
        <v>182</v>
      </c>
      <c r="B8" s="68" t="s">
        <v>26</v>
      </c>
      <c r="C8" s="67" t="s">
        <v>27</v>
      </c>
      <c r="D8" s="202">
        <v>0</v>
      </c>
      <c r="E8" s="202">
        <v>360</v>
      </c>
    </row>
    <row r="9" spans="1:7" s="69" customFormat="1" ht="18.75">
      <c r="A9" s="48"/>
      <c r="B9" s="48" t="s">
        <v>28</v>
      </c>
      <c r="C9" s="65" t="s">
        <v>29</v>
      </c>
      <c r="D9" s="48">
        <f>D10</f>
        <v>0</v>
      </c>
      <c r="E9" s="48">
        <f>E10+E11</f>
        <v>1135</v>
      </c>
    </row>
    <row r="10" spans="1:7" s="69" customFormat="1" ht="18.75">
      <c r="A10" s="48">
        <v>182</v>
      </c>
      <c r="B10" s="202" t="s">
        <v>83</v>
      </c>
      <c r="C10" s="67" t="s">
        <v>87</v>
      </c>
      <c r="D10" s="202">
        <v>0</v>
      </c>
      <c r="E10" s="202">
        <v>165</v>
      </c>
    </row>
    <row r="11" spans="1:7" s="69" customFormat="1" ht="18.75">
      <c r="A11" s="48"/>
      <c r="B11" s="48" t="s">
        <v>228</v>
      </c>
      <c r="C11" s="65" t="s">
        <v>229</v>
      </c>
      <c r="D11" s="48">
        <f>D12+D13</f>
        <v>0</v>
      </c>
      <c r="E11" s="48">
        <f>E12+E13</f>
        <v>970</v>
      </c>
    </row>
    <row r="12" spans="1:7" s="69" customFormat="1" ht="18.75">
      <c r="A12" s="202">
        <v>182</v>
      </c>
      <c r="B12" s="202" t="s">
        <v>230</v>
      </c>
      <c r="C12" s="67" t="s">
        <v>232</v>
      </c>
      <c r="D12" s="202">
        <v>0</v>
      </c>
      <c r="E12" s="202">
        <v>690</v>
      </c>
    </row>
    <row r="13" spans="1:7" s="64" customFormat="1" ht="18.75">
      <c r="A13" s="202">
        <v>182</v>
      </c>
      <c r="B13" s="202" t="s">
        <v>231</v>
      </c>
      <c r="C13" s="67" t="s">
        <v>180</v>
      </c>
      <c r="D13" s="202">
        <v>0</v>
      </c>
      <c r="E13" s="202">
        <v>280</v>
      </c>
    </row>
    <row r="14" spans="1:7" s="69" customFormat="1" ht="18.75">
      <c r="A14" s="70" t="s">
        <v>113</v>
      </c>
      <c r="B14" s="48" t="s">
        <v>30</v>
      </c>
      <c r="C14" s="65" t="s">
        <v>31</v>
      </c>
      <c r="D14" s="48">
        <v>0</v>
      </c>
      <c r="E14" s="48">
        <v>5</v>
      </c>
    </row>
    <row r="15" spans="1:7" s="64" customFormat="1" ht="18.75">
      <c r="A15" s="71"/>
      <c r="B15" s="202"/>
      <c r="C15" s="67" t="s">
        <v>32</v>
      </c>
      <c r="D15" s="202">
        <v>0</v>
      </c>
      <c r="E15" s="48">
        <f>E16</f>
        <v>0</v>
      </c>
    </row>
    <row r="16" spans="1:7" s="69" customFormat="1" ht="37.5">
      <c r="A16" s="48">
        <v>801</v>
      </c>
      <c r="B16" s="48" t="s">
        <v>33</v>
      </c>
      <c r="C16" s="215" t="s">
        <v>34</v>
      </c>
      <c r="D16" s="201">
        <v>0</v>
      </c>
      <c r="E16" s="202">
        <v>0</v>
      </c>
    </row>
    <row r="17" spans="1:6" s="69" customFormat="1" ht="18.75">
      <c r="A17" s="48">
        <v>801</v>
      </c>
      <c r="B17" s="48" t="s">
        <v>84</v>
      </c>
      <c r="C17" s="65" t="s">
        <v>85</v>
      </c>
      <c r="D17" s="48">
        <v>0</v>
      </c>
      <c r="E17" s="202">
        <v>0</v>
      </c>
    </row>
    <row r="18" spans="1:6" s="73" customFormat="1" ht="18.75">
      <c r="A18" s="72"/>
      <c r="B18" s="48" t="s">
        <v>35</v>
      </c>
      <c r="C18" s="65" t="s">
        <v>36</v>
      </c>
      <c r="D18" s="48">
        <v>0</v>
      </c>
      <c r="E18" s="202">
        <v>0</v>
      </c>
    </row>
    <row r="19" spans="1:6" s="74" customFormat="1" ht="56.25">
      <c r="A19" s="48">
        <v>801</v>
      </c>
      <c r="B19" s="48" t="s">
        <v>37</v>
      </c>
      <c r="C19" s="65" t="s">
        <v>38</v>
      </c>
      <c r="D19" s="48">
        <f>D20</f>
        <v>384.74</v>
      </c>
      <c r="E19" s="48">
        <f>E22+E23+E21</f>
        <v>2358.64</v>
      </c>
    </row>
    <row r="20" spans="1:6" s="74" customFormat="1" ht="56.25">
      <c r="A20" s="48">
        <v>801</v>
      </c>
      <c r="B20" s="202" t="s">
        <v>37</v>
      </c>
      <c r="C20" s="67" t="s">
        <v>38</v>
      </c>
      <c r="D20" s="202">
        <f>D21+D23+D22</f>
        <v>384.74</v>
      </c>
      <c r="E20" s="48">
        <f>E22+E23+E21</f>
        <v>2358.64</v>
      </c>
      <c r="F20" s="75"/>
    </row>
    <row r="21" spans="1:6" s="74" customFormat="1" ht="37.5">
      <c r="A21" s="48">
        <v>801</v>
      </c>
      <c r="B21" s="71" t="s">
        <v>160</v>
      </c>
      <c r="C21" s="67" t="s">
        <v>174</v>
      </c>
      <c r="D21" s="202">
        <v>-15.8</v>
      </c>
      <c r="E21" s="202">
        <v>1195.5999999999999</v>
      </c>
      <c r="F21" s="75"/>
    </row>
    <row r="22" spans="1:6" s="74" customFormat="1" ht="42" customHeight="1">
      <c r="A22" s="48">
        <v>801</v>
      </c>
      <c r="B22" s="145" t="s">
        <v>178</v>
      </c>
      <c r="C22" s="67" t="s">
        <v>179</v>
      </c>
      <c r="D22" s="202">
        <v>373.94</v>
      </c>
      <c r="E22" s="202">
        <v>829.64</v>
      </c>
      <c r="F22" s="75"/>
    </row>
    <row r="23" spans="1:6" s="74" customFormat="1" ht="78" customHeight="1">
      <c r="A23" s="48">
        <v>801</v>
      </c>
      <c r="B23" s="145" t="s">
        <v>157</v>
      </c>
      <c r="C23" s="67" t="s">
        <v>158</v>
      </c>
      <c r="D23" s="202">
        <v>26.6</v>
      </c>
      <c r="E23" s="202">
        <v>333.4</v>
      </c>
      <c r="F23" s="75"/>
    </row>
    <row r="24" spans="1:6" s="64" customFormat="1" ht="18.75">
      <c r="A24" s="48"/>
      <c r="B24" s="48"/>
      <c r="C24" s="65" t="s">
        <v>39</v>
      </c>
      <c r="D24" s="48">
        <f>D19+D14+D6</f>
        <v>384.74</v>
      </c>
      <c r="E24" s="48">
        <f>E6+E19</f>
        <v>3858.64</v>
      </c>
    </row>
    <row r="25" spans="1:6" s="50" customFormat="1" ht="18">
      <c r="A25" s="77"/>
      <c r="B25" s="78"/>
      <c r="C25" s="78"/>
      <c r="D25" s="78"/>
      <c r="E25" s="76"/>
    </row>
    <row r="26" spans="1:6" ht="12.75" customHeight="1">
      <c r="A26" s="26"/>
      <c r="B26" s="28"/>
      <c r="C26" s="27"/>
      <c r="D26" s="27"/>
      <c r="E26" s="25"/>
    </row>
    <row r="27" spans="1:6" ht="12.75" customHeight="1">
      <c r="A27" s="26"/>
      <c r="B27" s="27"/>
      <c r="C27" s="27"/>
      <c r="D27" s="27"/>
      <c r="E27" s="25"/>
    </row>
    <row r="28" spans="1:6" ht="12.75" customHeight="1">
      <c r="A28" s="26"/>
      <c r="B28" s="28"/>
      <c r="C28" s="27"/>
      <c r="D28" s="27"/>
      <c r="E28" s="25"/>
    </row>
    <row r="29" spans="1:6">
      <c r="A29" s="26"/>
      <c r="B29" s="27"/>
      <c r="C29" s="27"/>
      <c r="D29" s="27"/>
      <c r="E29" s="25"/>
    </row>
    <row r="30" spans="1:6" ht="26.25" customHeight="1">
      <c r="A30" s="26"/>
      <c r="B30" s="29"/>
      <c r="C30" s="29"/>
      <c r="D30" s="29"/>
      <c r="E30" s="29"/>
    </row>
    <row r="31" spans="1:6">
      <c r="A31" s="26"/>
    </row>
  </sheetData>
  <mergeCells count="3">
    <mergeCell ref="A2:E2"/>
    <mergeCell ref="F1:G1"/>
    <mergeCell ref="C1:E1"/>
  </mergeCells>
  <pageMargins left="0.62992125984251968" right="0.19685039370078741" top="0.51181102362204722" bottom="0.43307086614173229" header="0.51181102362204722" footer="0.43307086614173229"/>
  <pageSetup paperSize="9" scale="67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view="pageBreakPreview" zoomScale="60" workbookViewId="0">
      <selection activeCell="F21" sqref="F21"/>
    </sheetView>
  </sheetViews>
  <sheetFormatPr defaultRowHeight="12.75"/>
  <cols>
    <col min="1" max="1" width="17.42578125" customWidth="1"/>
    <col min="2" max="2" width="35.140625" style="24" customWidth="1"/>
    <col min="3" max="3" width="54.85546875" style="30" customWidth="1"/>
    <col min="4" max="4" width="15" style="30" customWidth="1"/>
    <col min="5" max="5" width="19.5703125" style="24" customWidth="1"/>
    <col min="6" max="6" width="13.140625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6" s="14" customFormat="1" ht="95.25" customHeight="1">
      <c r="B1" s="17"/>
      <c r="C1" s="339" t="s">
        <v>303</v>
      </c>
      <c r="D1" s="339"/>
      <c r="E1" s="339"/>
      <c r="F1" s="339"/>
    </row>
    <row r="2" spans="1:6" s="64" customFormat="1" ht="43.5" customHeight="1">
      <c r="A2" s="337" t="s">
        <v>304</v>
      </c>
      <c r="B2" s="343"/>
      <c r="C2" s="343"/>
      <c r="D2" s="343"/>
      <c r="E2" s="343"/>
    </row>
    <row r="3" spans="1:6" s="14" customFormat="1" ht="15.75">
      <c r="A3" s="18"/>
      <c r="B3" s="19"/>
      <c r="C3" s="20"/>
      <c r="D3" s="20"/>
      <c r="E3" s="342" t="s">
        <v>82</v>
      </c>
      <c r="F3" s="342"/>
    </row>
    <row r="4" spans="1:6" s="64" customFormat="1" ht="33.75" customHeight="1">
      <c r="A4" s="340" t="s">
        <v>20</v>
      </c>
      <c r="B4" s="340" t="s">
        <v>21</v>
      </c>
      <c r="C4" s="340" t="s">
        <v>17</v>
      </c>
      <c r="D4" s="344">
        <v>2021</v>
      </c>
      <c r="E4" s="345"/>
      <c r="F4" s="48">
        <v>2022</v>
      </c>
    </row>
    <row r="5" spans="1:6" s="64" customFormat="1" ht="66" customHeight="1">
      <c r="A5" s="341"/>
      <c r="B5" s="341"/>
      <c r="C5" s="341"/>
      <c r="D5" s="48" t="s">
        <v>235</v>
      </c>
      <c r="E5" s="48" t="s">
        <v>12</v>
      </c>
      <c r="F5" s="52" t="s">
        <v>9</v>
      </c>
    </row>
    <row r="6" spans="1:6" s="64" customFormat="1" ht="37.5">
      <c r="A6" s="66"/>
      <c r="B6" s="48" t="s">
        <v>23</v>
      </c>
      <c r="C6" s="65" t="s">
        <v>24</v>
      </c>
      <c r="D6" s="48">
        <v>70</v>
      </c>
      <c r="E6" s="48">
        <f>E7+E15</f>
        <v>1425</v>
      </c>
      <c r="F6" s="48">
        <f>F7+F15</f>
        <v>1436</v>
      </c>
    </row>
    <row r="7" spans="1:6" s="64" customFormat="1" ht="18.75">
      <c r="A7" s="66"/>
      <c r="B7" s="48"/>
      <c r="C7" s="67" t="s">
        <v>25</v>
      </c>
      <c r="D7" s="202">
        <v>0</v>
      </c>
      <c r="E7" s="48">
        <f>E8+E9+E14</f>
        <v>1425</v>
      </c>
      <c r="F7" s="48">
        <f>F8+F9+F14</f>
        <v>1436</v>
      </c>
    </row>
    <row r="8" spans="1:6" s="64" customFormat="1" ht="18.75">
      <c r="A8" s="202">
        <v>182</v>
      </c>
      <c r="B8" s="68" t="s">
        <v>26</v>
      </c>
      <c r="C8" s="67" t="s">
        <v>27</v>
      </c>
      <c r="D8" s="202">
        <v>0</v>
      </c>
      <c r="E8" s="202">
        <v>370</v>
      </c>
      <c r="F8" s="202">
        <v>380</v>
      </c>
    </row>
    <row r="9" spans="1:6" s="69" customFormat="1" ht="21" customHeight="1">
      <c r="A9" s="48">
        <v>182</v>
      </c>
      <c r="B9" s="48" t="s">
        <v>28</v>
      </c>
      <c r="C9" s="65" t="s">
        <v>29</v>
      </c>
      <c r="D9" s="48">
        <f>D10+D12</f>
        <v>75</v>
      </c>
      <c r="E9" s="48">
        <f>E10+E11</f>
        <v>1050</v>
      </c>
      <c r="F9" s="48">
        <f>F10+F11</f>
        <v>1051</v>
      </c>
    </row>
    <row r="10" spans="1:6" s="69" customFormat="1" ht="21" customHeight="1">
      <c r="A10" s="202">
        <v>182</v>
      </c>
      <c r="B10" s="202" t="s">
        <v>83</v>
      </c>
      <c r="C10" s="67" t="s">
        <v>87</v>
      </c>
      <c r="D10" s="202">
        <v>-55</v>
      </c>
      <c r="E10" s="202">
        <v>85</v>
      </c>
      <c r="F10" s="202">
        <v>86</v>
      </c>
    </row>
    <row r="11" spans="1:6" s="64" customFormat="1" ht="21" customHeight="1">
      <c r="A11" s="202"/>
      <c r="B11" s="48" t="s">
        <v>236</v>
      </c>
      <c r="C11" s="65" t="s">
        <v>229</v>
      </c>
      <c r="D11" s="48">
        <f>D12+D13</f>
        <v>130</v>
      </c>
      <c r="E11" s="48">
        <f>E12+E13</f>
        <v>965</v>
      </c>
      <c r="F11" s="48">
        <f>F12+F13</f>
        <v>965</v>
      </c>
    </row>
    <row r="12" spans="1:6" s="64" customFormat="1" ht="21" customHeight="1">
      <c r="A12" s="202">
        <v>182</v>
      </c>
      <c r="B12" s="202" t="s">
        <v>230</v>
      </c>
      <c r="C12" s="67" t="s">
        <v>180</v>
      </c>
      <c r="D12" s="202">
        <v>130</v>
      </c>
      <c r="E12" s="202">
        <v>280</v>
      </c>
      <c r="F12" s="202">
        <v>280</v>
      </c>
    </row>
    <row r="13" spans="1:6" s="64" customFormat="1" ht="21" customHeight="1">
      <c r="A13" s="202">
        <v>182</v>
      </c>
      <c r="B13" s="202" t="s">
        <v>237</v>
      </c>
      <c r="C13" s="67" t="s">
        <v>232</v>
      </c>
      <c r="D13" s="202">
        <v>0</v>
      </c>
      <c r="E13" s="202">
        <v>685</v>
      </c>
      <c r="F13" s="202">
        <v>685</v>
      </c>
    </row>
    <row r="14" spans="1:6" s="64" customFormat="1" ht="21" customHeight="1">
      <c r="A14" s="48">
        <v>801</v>
      </c>
      <c r="B14" s="48" t="s">
        <v>30</v>
      </c>
      <c r="C14" s="65" t="s">
        <v>31</v>
      </c>
      <c r="D14" s="48">
        <v>0</v>
      </c>
      <c r="E14" s="48">
        <v>5</v>
      </c>
      <c r="F14" s="48">
        <v>5</v>
      </c>
    </row>
    <row r="15" spans="1:6" s="64" customFormat="1" ht="18.75">
      <c r="A15" s="202"/>
      <c r="B15" s="202"/>
      <c r="C15" s="67" t="s">
        <v>32</v>
      </c>
      <c r="D15" s="202"/>
      <c r="E15" s="202">
        <f>E16+E17</f>
        <v>0</v>
      </c>
      <c r="F15" s="202">
        <f>F16+F17</f>
        <v>0</v>
      </c>
    </row>
    <row r="16" spans="1:6" s="69" customFormat="1" ht="37.5">
      <c r="A16" s="70" t="s">
        <v>113</v>
      </c>
      <c r="B16" s="48" t="s">
        <v>33</v>
      </c>
      <c r="C16" s="170" t="s">
        <v>34</v>
      </c>
      <c r="D16" s="201">
        <v>0</v>
      </c>
      <c r="E16" s="48">
        <v>0</v>
      </c>
      <c r="F16" s="48">
        <v>0</v>
      </c>
    </row>
    <row r="17" spans="1:6" s="69" customFormat="1" ht="21" customHeight="1">
      <c r="A17" s="48">
        <v>801</v>
      </c>
      <c r="B17" s="48" t="s">
        <v>84</v>
      </c>
      <c r="C17" s="65" t="s">
        <v>85</v>
      </c>
      <c r="D17" s="48">
        <v>0</v>
      </c>
      <c r="E17" s="48">
        <v>0</v>
      </c>
      <c r="F17" s="48">
        <v>0</v>
      </c>
    </row>
    <row r="18" spans="1:6" s="69" customFormat="1" ht="21" customHeight="1">
      <c r="A18" s="48">
        <v>801</v>
      </c>
      <c r="B18" s="48" t="s">
        <v>35</v>
      </c>
      <c r="C18" s="65" t="s">
        <v>36</v>
      </c>
      <c r="D18" s="48">
        <f>D19</f>
        <v>-108.33999999999999</v>
      </c>
      <c r="E18" s="48">
        <f>E21+E22+E20</f>
        <v>2365.7399999999998</v>
      </c>
      <c r="F18" s="48">
        <f>F20+F21+F22</f>
        <v>2036.26</v>
      </c>
    </row>
    <row r="19" spans="1:6" s="69" customFormat="1" ht="56.25">
      <c r="A19" s="48">
        <v>801</v>
      </c>
      <c r="B19" s="48" t="s">
        <v>37</v>
      </c>
      <c r="C19" s="65" t="s">
        <v>38</v>
      </c>
      <c r="D19" s="48">
        <f>D20+D21+D22</f>
        <v>-108.33999999999999</v>
      </c>
      <c r="E19" s="48">
        <f>E20+E21+E22</f>
        <v>2365.7399999999998</v>
      </c>
      <c r="F19" s="48">
        <f>F20+F21+F22</f>
        <v>2036.26</v>
      </c>
    </row>
    <row r="20" spans="1:6" s="74" customFormat="1" ht="37.5">
      <c r="A20" s="48">
        <v>801</v>
      </c>
      <c r="B20" s="71" t="s">
        <v>160</v>
      </c>
      <c r="C20" s="67" t="s">
        <v>174</v>
      </c>
      <c r="D20" s="202">
        <v>-15.8</v>
      </c>
      <c r="E20" s="202">
        <v>1195.5999999999999</v>
      </c>
      <c r="F20" s="202">
        <f>E20</f>
        <v>1195.5999999999999</v>
      </c>
    </row>
    <row r="21" spans="1:6" s="74" customFormat="1" ht="37.5">
      <c r="A21" s="48">
        <v>801</v>
      </c>
      <c r="B21" s="145" t="s">
        <v>178</v>
      </c>
      <c r="C21" s="67" t="s">
        <v>179</v>
      </c>
      <c r="D21" s="202">
        <v>-119.24</v>
      </c>
      <c r="E21" s="202">
        <v>836.64</v>
      </c>
      <c r="F21" s="68">
        <v>506.96</v>
      </c>
    </row>
    <row r="22" spans="1:6" s="74" customFormat="1" ht="75">
      <c r="A22" s="202">
        <v>801</v>
      </c>
      <c r="B22" s="143" t="s">
        <v>157</v>
      </c>
      <c r="C22" s="67" t="s">
        <v>158</v>
      </c>
      <c r="D22" s="202">
        <v>26.7</v>
      </c>
      <c r="E22" s="202">
        <v>333.5</v>
      </c>
      <c r="F22" s="68">
        <v>333.7</v>
      </c>
    </row>
    <row r="23" spans="1:6" s="69" customFormat="1" ht="18.75">
      <c r="A23" s="48"/>
      <c r="B23" s="48"/>
      <c r="C23" s="65" t="s">
        <v>39</v>
      </c>
      <c r="D23" s="48">
        <f>D6+D18</f>
        <v>-38.339999999999989</v>
      </c>
      <c r="E23" s="48">
        <f>E6+E18</f>
        <v>3790.74</v>
      </c>
      <c r="F23" s="48">
        <f>F18+F6</f>
        <v>3472.26</v>
      </c>
    </row>
    <row r="24" spans="1:6" s="50" customFormat="1" ht="18">
      <c r="A24" s="77"/>
      <c r="B24" s="78"/>
      <c r="C24" s="78"/>
      <c r="D24" s="78"/>
      <c r="E24" s="76"/>
    </row>
    <row r="25" spans="1:6" s="50" customFormat="1" ht="12.75" customHeight="1">
      <c r="A25" s="77"/>
      <c r="B25" s="79"/>
      <c r="C25" s="78"/>
      <c r="D25" s="78"/>
      <c r="E25" s="76"/>
    </row>
    <row r="26" spans="1:6" s="50" customFormat="1" ht="12.75" customHeight="1">
      <c r="A26" s="77"/>
      <c r="B26" s="78"/>
      <c r="C26" s="78"/>
      <c r="D26" s="78"/>
      <c r="E26" s="76"/>
    </row>
    <row r="27" spans="1:6" s="50" customFormat="1" ht="12.75" customHeight="1">
      <c r="A27" s="77"/>
      <c r="B27" s="79"/>
      <c r="C27" s="78"/>
      <c r="D27" s="78"/>
      <c r="E27" s="76"/>
    </row>
    <row r="28" spans="1:6" s="50" customFormat="1" ht="18">
      <c r="A28" s="77"/>
      <c r="B28" s="78"/>
      <c r="C28" s="78"/>
      <c r="D28" s="78"/>
      <c r="E28" s="76"/>
    </row>
    <row r="29" spans="1:6" s="50" customFormat="1" ht="26.25" customHeight="1">
      <c r="A29" s="77"/>
      <c r="B29" s="80"/>
      <c r="C29" s="80"/>
      <c r="D29" s="80"/>
      <c r="E29" s="80"/>
    </row>
    <row r="30" spans="1:6">
      <c r="A30" s="26"/>
    </row>
  </sheetData>
  <mergeCells count="7">
    <mergeCell ref="C1:F1"/>
    <mergeCell ref="A4:A5"/>
    <mergeCell ref="E3:F3"/>
    <mergeCell ref="A2:E2"/>
    <mergeCell ref="B4:B5"/>
    <mergeCell ref="C4:C5"/>
    <mergeCell ref="D4:E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view="pageBreakPreview" topLeftCell="A10" zoomScaleNormal="90" zoomScaleSheetLayoutView="100" workbookViewId="0">
      <selection activeCell="A14" sqref="A14"/>
    </sheetView>
  </sheetViews>
  <sheetFormatPr defaultRowHeight="12.75"/>
  <cols>
    <col min="1" max="1" width="89" style="31" customWidth="1"/>
    <col min="2" max="2" width="13.5703125" style="16" customWidth="1"/>
    <col min="3" max="3" width="16.5703125" style="16" customWidth="1"/>
    <col min="4" max="4" width="17.28515625" style="14" customWidth="1"/>
  </cols>
  <sheetData>
    <row r="1" spans="1:6" s="152" customFormat="1">
      <c r="A1" s="31"/>
      <c r="B1" s="16"/>
      <c r="C1" s="16"/>
      <c r="D1" s="14"/>
    </row>
    <row r="2" spans="1:6" ht="153" customHeight="1">
      <c r="B2" s="347" t="s">
        <v>305</v>
      </c>
      <c r="C2" s="347"/>
      <c r="D2" s="347"/>
    </row>
    <row r="3" spans="1:6" ht="1.5" customHeight="1">
      <c r="D3" s="34"/>
    </row>
    <row r="4" spans="1:6" ht="64.5" customHeight="1">
      <c r="A4" s="346" t="s">
        <v>306</v>
      </c>
      <c r="B4" s="346"/>
      <c r="C4" s="346"/>
      <c r="D4" s="346"/>
      <c r="E4" s="33"/>
      <c r="F4" s="9"/>
    </row>
    <row r="5" spans="1:6" s="32" customFormat="1" ht="15.75">
      <c r="A5" s="33"/>
      <c r="B5" s="42"/>
      <c r="C5" s="42"/>
      <c r="D5" s="53" t="s">
        <v>82</v>
      </c>
      <c r="E5" s="33"/>
      <c r="F5" s="9"/>
    </row>
    <row r="6" spans="1:6" s="86" customFormat="1" ht="72" customHeight="1">
      <c r="A6" s="202" t="s">
        <v>51</v>
      </c>
      <c r="B6" s="202" t="s">
        <v>88</v>
      </c>
      <c r="C6" s="202" t="s">
        <v>235</v>
      </c>
      <c r="D6" s="202" t="s">
        <v>12</v>
      </c>
    </row>
    <row r="7" spans="1:6" s="86" customFormat="1" ht="18.75">
      <c r="A7" s="202">
        <v>1</v>
      </c>
      <c r="B7" s="85">
        <v>2</v>
      </c>
      <c r="C7" s="85">
        <v>3</v>
      </c>
      <c r="D7" s="202">
        <v>4</v>
      </c>
    </row>
    <row r="8" spans="1:6" s="50" customFormat="1" ht="18.75">
      <c r="A8" s="94" t="s">
        <v>50</v>
      </c>
      <c r="B8" s="95" t="s">
        <v>60</v>
      </c>
      <c r="C8" s="186">
        <f>C9+C10+C11</f>
        <v>297.8</v>
      </c>
      <c r="D8" s="216">
        <f>D9+D10+D11</f>
        <v>2090.9</v>
      </c>
    </row>
    <row r="9" spans="1:6" s="50" customFormat="1" ht="37.5">
      <c r="A9" s="81" t="s">
        <v>49</v>
      </c>
      <c r="B9" s="82" t="s">
        <v>78</v>
      </c>
      <c r="C9" s="187" t="s">
        <v>238</v>
      </c>
      <c r="D9" s="217">
        <v>467.9</v>
      </c>
    </row>
    <row r="10" spans="1:6" s="50" customFormat="1" ht="56.25">
      <c r="A10" s="81" t="s">
        <v>48</v>
      </c>
      <c r="B10" s="82" t="s">
        <v>61</v>
      </c>
      <c r="C10" s="187">
        <v>270.10000000000002</v>
      </c>
      <c r="D10" s="217">
        <v>1572.7</v>
      </c>
    </row>
    <row r="11" spans="1:6" s="50" customFormat="1" ht="18.75">
      <c r="A11" s="163" t="s">
        <v>168</v>
      </c>
      <c r="B11" s="164" t="s">
        <v>239</v>
      </c>
      <c r="C11" s="188">
        <f>C12</f>
        <v>0.3</v>
      </c>
      <c r="D11" s="218">
        <f>D12+D13+D14</f>
        <v>50.3</v>
      </c>
    </row>
    <row r="12" spans="1:6" s="50" customFormat="1" ht="37.5">
      <c r="A12" s="83" t="s">
        <v>240</v>
      </c>
      <c r="B12" s="82" t="s">
        <v>239</v>
      </c>
      <c r="C12" s="187">
        <v>0.3</v>
      </c>
      <c r="D12" s="217">
        <v>0.3</v>
      </c>
    </row>
    <row r="13" spans="1:6" s="50" customFormat="1" ht="18.75">
      <c r="A13" s="162" t="s">
        <v>169</v>
      </c>
      <c r="B13" s="82" t="s">
        <v>170</v>
      </c>
      <c r="C13" s="187">
        <v>0</v>
      </c>
      <c r="D13" s="217">
        <v>0</v>
      </c>
    </row>
    <row r="14" spans="1:6" s="50" customFormat="1" ht="18.75">
      <c r="A14" s="291" t="s">
        <v>381</v>
      </c>
      <c r="B14" s="82" t="s">
        <v>382</v>
      </c>
      <c r="C14" s="187">
        <v>50</v>
      </c>
      <c r="D14" s="217">
        <v>50</v>
      </c>
    </row>
    <row r="15" spans="1:6" s="50" customFormat="1" ht="18" customHeight="1">
      <c r="A15" s="94" t="s">
        <v>47</v>
      </c>
      <c r="B15" s="95" t="s">
        <v>62</v>
      </c>
      <c r="C15" s="186">
        <f>C16</f>
        <v>26.6</v>
      </c>
      <c r="D15" s="216">
        <f>D16</f>
        <v>333.4</v>
      </c>
    </row>
    <row r="16" spans="1:6" s="50" customFormat="1" ht="18.75">
      <c r="A16" s="81" t="s">
        <v>63</v>
      </c>
      <c r="B16" s="82" t="s">
        <v>64</v>
      </c>
      <c r="C16" s="187">
        <v>26.6</v>
      </c>
      <c r="D16" s="217">
        <v>333.4</v>
      </c>
    </row>
    <row r="17" spans="1:4" s="50" customFormat="1" ht="37.5">
      <c r="A17" s="94" t="s">
        <v>46</v>
      </c>
      <c r="B17" s="95" t="s">
        <v>65</v>
      </c>
      <c r="C17" s="186">
        <f>C18</f>
        <v>15</v>
      </c>
      <c r="D17" s="216">
        <f>D18</f>
        <v>65</v>
      </c>
    </row>
    <row r="18" spans="1:4" s="96" customFormat="1" ht="37.5">
      <c r="A18" s="81" t="s">
        <v>79</v>
      </c>
      <c r="B18" s="82" t="s">
        <v>155</v>
      </c>
      <c r="C18" s="187">
        <v>15</v>
      </c>
      <c r="D18" s="217">
        <v>65</v>
      </c>
    </row>
    <row r="19" spans="1:4" s="50" customFormat="1" ht="18.75">
      <c r="A19" s="94" t="s">
        <v>45</v>
      </c>
      <c r="B19" s="95" t="s">
        <v>66</v>
      </c>
      <c r="C19" s="186">
        <f>C20</f>
        <v>27.9</v>
      </c>
      <c r="D19" s="216">
        <f>D20</f>
        <v>483.6</v>
      </c>
    </row>
    <row r="20" spans="1:4" s="50" customFormat="1" ht="18.75">
      <c r="A20" s="81" t="s">
        <v>67</v>
      </c>
      <c r="B20" s="82" t="s">
        <v>68</v>
      </c>
      <c r="C20" s="187">
        <v>27.9</v>
      </c>
      <c r="D20" s="217">
        <v>483.6</v>
      </c>
    </row>
    <row r="21" spans="1:4" s="50" customFormat="1" ht="18.75">
      <c r="A21" s="94" t="s">
        <v>44</v>
      </c>
      <c r="B21" s="95" t="s">
        <v>69</v>
      </c>
      <c r="C21" s="186">
        <f>C22+C23+C24</f>
        <v>405</v>
      </c>
      <c r="D21" s="216">
        <f>D24</f>
        <v>505</v>
      </c>
    </row>
    <row r="22" spans="1:4" s="50" customFormat="1" ht="18.75">
      <c r="A22" s="81" t="s">
        <v>241</v>
      </c>
      <c r="B22" s="82" t="s">
        <v>242</v>
      </c>
      <c r="C22" s="187">
        <v>0</v>
      </c>
      <c r="D22" s="217">
        <v>0</v>
      </c>
    </row>
    <row r="23" spans="1:4" s="50" customFormat="1" ht="18.75">
      <c r="A23" s="81" t="s">
        <v>243</v>
      </c>
      <c r="B23" s="82" t="s">
        <v>244</v>
      </c>
      <c r="C23" s="187">
        <v>0</v>
      </c>
      <c r="D23" s="217">
        <v>0</v>
      </c>
    </row>
    <row r="24" spans="1:4" s="50" customFormat="1" ht="18.75">
      <c r="A24" s="81" t="s">
        <v>43</v>
      </c>
      <c r="B24" s="82" t="s">
        <v>70</v>
      </c>
      <c r="C24" s="187">
        <v>405</v>
      </c>
      <c r="D24" s="217">
        <v>505</v>
      </c>
    </row>
    <row r="25" spans="1:4" s="50" customFormat="1" ht="18.75">
      <c r="A25" s="94" t="s">
        <v>80</v>
      </c>
      <c r="B25" s="95" t="s">
        <v>71</v>
      </c>
      <c r="C25" s="186">
        <f>C26</f>
        <v>-187.9</v>
      </c>
      <c r="D25" s="216">
        <f>D26</f>
        <v>30</v>
      </c>
    </row>
    <row r="26" spans="1:4" s="50" customFormat="1" ht="18.75">
      <c r="A26" s="81" t="s">
        <v>42</v>
      </c>
      <c r="B26" s="82" t="s">
        <v>72</v>
      </c>
      <c r="C26" s="187">
        <v>-187.9</v>
      </c>
      <c r="D26" s="217">
        <v>30</v>
      </c>
    </row>
    <row r="27" spans="1:4" s="50" customFormat="1" ht="21.75" customHeight="1">
      <c r="A27" s="94" t="s">
        <v>41</v>
      </c>
      <c r="B27" s="95" t="s">
        <v>73</v>
      </c>
      <c r="C27" s="186">
        <f>-C28</f>
        <v>0</v>
      </c>
      <c r="D27" s="216">
        <f>D28</f>
        <v>72</v>
      </c>
    </row>
    <row r="28" spans="1:4" s="50" customFormat="1" ht="37.5">
      <c r="A28" s="81" t="s">
        <v>81</v>
      </c>
      <c r="B28" s="82" t="s">
        <v>74</v>
      </c>
      <c r="C28" s="187" t="s">
        <v>209</v>
      </c>
      <c r="D28" s="219">
        <v>72</v>
      </c>
    </row>
    <row r="29" spans="1:4" s="50" customFormat="1" ht="18.75">
      <c r="A29" s="94" t="s">
        <v>75</v>
      </c>
      <c r="B29" s="95" t="s">
        <v>76</v>
      </c>
      <c r="C29" s="186">
        <f>C30</f>
        <v>-264.7</v>
      </c>
      <c r="D29" s="216">
        <f>D30</f>
        <v>258.7</v>
      </c>
    </row>
    <row r="30" spans="1:4" s="50" customFormat="1" ht="18.75">
      <c r="A30" s="81" t="s">
        <v>77</v>
      </c>
      <c r="B30" s="82" t="s">
        <v>245</v>
      </c>
      <c r="C30" s="187">
        <v>-264.7</v>
      </c>
      <c r="D30" s="217">
        <v>258.7</v>
      </c>
    </row>
    <row r="31" spans="1:4" s="50" customFormat="1" ht="18.75">
      <c r="A31" s="97" t="s">
        <v>40</v>
      </c>
      <c r="B31" s="98"/>
      <c r="C31" s="189">
        <f>C29+C27+C25+C21+C19+C17+C15+C8+C11</f>
        <v>320</v>
      </c>
      <c r="D31" s="216">
        <f>D8+D17+D21+D25+D27+D29+D19+D15</f>
        <v>3838.6</v>
      </c>
    </row>
    <row r="32" spans="1:4" s="50" customFormat="1" ht="18.75">
      <c r="A32" s="83"/>
      <c r="B32" s="84"/>
      <c r="C32" s="84"/>
      <c r="D32" s="64"/>
    </row>
    <row r="33" spans="1:4" s="50" customFormat="1" ht="18.75">
      <c r="A33" s="83"/>
      <c r="B33" s="84"/>
      <c r="C33" s="84"/>
      <c r="D33" s="64"/>
    </row>
    <row r="34" spans="1:4" s="50" customFormat="1" ht="18.75">
      <c r="A34" s="83"/>
      <c r="B34" s="84"/>
      <c r="C34" s="84"/>
      <c r="D34" s="64"/>
    </row>
    <row r="35" spans="1:4" s="50" customFormat="1" ht="18.75">
      <c r="A35" s="83"/>
      <c r="B35" s="84"/>
      <c r="C35" s="84"/>
      <c r="D35" s="64"/>
    </row>
    <row r="36" spans="1:4" s="50" customFormat="1" ht="18.75">
      <c r="A36" s="83"/>
      <c r="B36" s="84"/>
      <c r="C36" s="84"/>
      <c r="D36" s="64"/>
    </row>
    <row r="37" spans="1:4" s="50" customFormat="1" ht="18.75">
      <c r="A37" s="83"/>
      <c r="B37" s="84"/>
      <c r="C37" s="84"/>
      <c r="D37" s="64"/>
    </row>
    <row r="38" spans="1:4" s="50" customFormat="1" ht="18.75">
      <c r="A38" s="83"/>
      <c r="B38" s="84"/>
      <c r="C38" s="84"/>
      <c r="D38" s="64"/>
    </row>
    <row r="39" spans="1:4" s="50" customFormat="1" ht="18.75">
      <c r="A39" s="83"/>
      <c r="B39" s="84"/>
      <c r="C39" s="84"/>
      <c r="D39" s="64"/>
    </row>
    <row r="40" spans="1:4" s="50" customFormat="1" ht="18.75">
      <c r="A40" s="83"/>
      <c r="B40" s="84"/>
      <c r="C40" s="84"/>
      <c r="D40" s="64"/>
    </row>
    <row r="41" spans="1:4" s="50" customFormat="1" ht="18.75">
      <c r="A41" s="83"/>
      <c r="B41" s="84"/>
      <c r="C41" s="84"/>
      <c r="D41" s="64"/>
    </row>
    <row r="42" spans="1:4" s="50" customFormat="1" ht="18.75">
      <c r="A42" s="83"/>
      <c r="B42" s="84"/>
      <c r="C42" s="84"/>
      <c r="D42" s="64"/>
    </row>
    <row r="43" spans="1:4" s="50" customFormat="1" ht="18.75">
      <c r="A43" s="83"/>
      <c r="B43" s="84"/>
      <c r="C43" s="84"/>
      <c r="D43" s="64"/>
    </row>
    <row r="44" spans="1:4" s="50" customFormat="1" ht="18.75">
      <c r="A44" s="83"/>
      <c r="B44" s="84"/>
      <c r="C44" s="84"/>
      <c r="D44" s="64"/>
    </row>
    <row r="45" spans="1:4" s="50" customFormat="1" ht="18.75">
      <c r="A45" s="83"/>
      <c r="B45" s="84"/>
      <c r="C45" s="84"/>
      <c r="D45" s="64"/>
    </row>
    <row r="46" spans="1:4" s="50" customFormat="1" ht="18.75">
      <c r="A46" s="83"/>
      <c r="B46" s="84"/>
      <c r="C46" s="84"/>
      <c r="D46" s="64"/>
    </row>
    <row r="47" spans="1:4" s="50" customFormat="1" ht="18.75">
      <c r="A47" s="83"/>
      <c r="B47" s="84"/>
      <c r="C47" s="84"/>
      <c r="D47" s="64"/>
    </row>
    <row r="48" spans="1:4" s="50" customFormat="1" ht="18.75">
      <c r="A48" s="83"/>
      <c r="B48" s="84"/>
      <c r="C48" s="84"/>
      <c r="D48" s="64"/>
    </row>
    <row r="49" spans="1:4" s="50" customFormat="1" ht="18.75">
      <c r="A49" s="83"/>
      <c r="B49" s="84"/>
      <c r="C49" s="84"/>
      <c r="D49" s="64"/>
    </row>
    <row r="50" spans="1:4" s="50" customFormat="1" ht="18.75">
      <c r="A50" s="83"/>
      <c r="B50" s="84"/>
      <c r="C50" s="84"/>
      <c r="D50" s="64"/>
    </row>
    <row r="51" spans="1:4" s="50" customFormat="1" ht="18.75">
      <c r="A51" s="83"/>
      <c r="B51" s="84"/>
      <c r="C51" s="84"/>
      <c r="D51" s="64"/>
    </row>
    <row r="52" spans="1:4" s="50" customFormat="1" ht="18.75">
      <c r="A52" s="83"/>
      <c r="B52" s="84"/>
      <c r="C52" s="84"/>
      <c r="D52" s="64"/>
    </row>
    <row r="53" spans="1:4" s="50" customFormat="1" ht="18.75">
      <c r="A53" s="83"/>
      <c r="B53" s="84"/>
      <c r="C53" s="84"/>
      <c r="D53" s="64"/>
    </row>
    <row r="54" spans="1:4" s="50" customFormat="1" ht="18.75">
      <c r="A54" s="83"/>
      <c r="B54" s="84"/>
      <c r="C54" s="84"/>
      <c r="D54" s="64"/>
    </row>
    <row r="55" spans="1:4" s="50" customFormat="1" ht="18.75">
      <c r="A55" s="83"/>
      <c r="B55" s="84"/>
      <c r="C55" s="84"/>
      <c r="D55" s="64"/>
    </row>
    <row r="56" spans="1:4" s="50" customFormat="1" ht="18.75">
      <c r="A56" s="83"/>
      <c r="B56" s="84"/>
      <c r="C56" s="84"/>
      <c r="D56" s="64"/>
    </row>
    <row r="57" spans="1:4" s="50" customFormat="1" ht="18.75">
      <c r="A57" s="83"/>
      <c r="B57" s="84"/>
      <c r="C57" s="84"/>
      <c r="D57" s="64"/>
    </row>
    <row r="58" spans="1:4">
      <c r="B58" s="43"/>
      <c r="C58" s="43"/>
    </row>
    <row r="59" spans="1:4">
      <c r="B59" s="43"/>
      <c r="C59" s="43"/>
    </row>
    <row r="60" spans="1:4">
      <c r="B60" s="43"/>
      <c r="C60" s="43"/>
    </row>
    <row r="61" spans="1:4">
      <c r="B61" s="43"/>
      <c r="C61" s="43"/>
    </row>
    <row r="62" spans="1:4">
      <c r="B62" s="43"/>
      <c r="C62" s="43"/>
    </row>
    <row r="63" spans="1:4">
      <c r="B63" s="43"/>
      <c r="C63" s="43"/>
    </row>
    <row r="64" spans="1:4">
      <c r="B64" s="43"/>
      <c r="C64" s="43"/>
    </row>
    <row r="65" spans="2:3">
      <c r="B65" s="43"/>
      <c r="C65" s="43"/>
    </row>
    <row r="66" spans="2:3">
      <c r="B66" s="43"/>
      <c r="C66" s="43"/>
    </row>
    <row r="67" spans="2:3">
      <c r="B67" s="43"/>
      <c r="C67" s="43"/>
    </row>
    <row r="68" spans="2:3">
      <c r="B68" s="43"/>
      <c r="C68" s="43"/>
    </row>
    <row r="69" spans="2:3">
      <c r="B69" s="43"/>
      <c r="C69" s="43"/>
    </row>
    <row r="70" spans="2:3">
      <c r="B70" s="43"/>
      <c r="C70" s="43"/>
    </row>
    <row r="71" spans="2:3">
      <c r="B71" s="43"/>
      <c r="C71" s="43"/>
    </row>
    <row r="72" spans="2:3">
      <c r="B72" s="43"/>
      <c r="C72" s="43"/>
    </row>
    <row r="73" spans="2:3">
      <c r="B73" s="43"/>
      <c r="C73" s="43"/>
    </row>
    <row r="74" spans="2:3">
      <c r="B74" s="43"/>
      <c r="C74" s="43"/>
    </row>
    <row r="75" spans="2:3">
      <c r="B75" s="43"/>
      <c r="C75" s="43"/>
    </row>
    <row r="76" spans="2:3">
      <c r="B76" s="43"/>
      <c r="C76" s="43"/>
    </row>
    <row r="77" spans="2:3">
      <c r="B77" s="43"/>
      <c r="C77" s="43"/>
    </row>
    <row r="78" spans="2:3">
      <c r="B78" s="43"/>
      <c r="C78" s="43"/>
    </row>
    <row r="79" spans="2:3">
      <c r="B79" s="43"/>
      <c r="C79" s="43"/>
    </row>
    <row r="80" spans="2:3">
      <c r="B80" s="43"/>
      <c r="C80" s="43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81"/>
  <sheetViews>
    <sheetView view="pageBreakPreview" topLeftCell="A16" zoomScale="80" zoomScaleSheetLayoutView="80" workbookViewId="0">
      <selection activeCell="C31" sqref="C31"/>
    </sheetView>
  </sheetViews>
  <sheetFormatPr defaultRowHeight="12.75"/>
  <cols>
    <col min="1" max="1" width="84.5703125" style="31" customWidth="1"/>
    <col min="2" max="3" width="14" style="16" customWidth="1"/>
    <col min="4" max="4" width="17.28515625" style="14" customWidth="1"/>
    <col min="5" max="5" width="13" style="14" customWidth="1"/>
    <col min="6" max="16384" width="9.140625" style="14"/>
  </cols>
  <sheetData>
    <row r="2" spans="1:9" ht="144" customHeight="1">
      <c r="D2" s="347" t="s">
        <v>307</v>
      </c>
      <c r="E2" s="347"/>
      <c r="G2" s="347"/>
      <c r="H2" s="347"/>
      <c r="I2" s="347"/>
    </row>
    <row r="3" spans="1:9" ht="24" customHeight="1">
      <c r="D3" s="34"/>
    </row>
    <row r="4" spans="1:9" ht="64.5" customHeight="1">
      <c r="A4" s="346" t="s">
        <v>308</v>
      </c>
      <c r="B4" s="346"/>
      <c r="C4" s="346"/>
      <c r="D4" s="346"/>
      <c r="E4" s="44"/>
      <c r="F4" s="45"/>
    </row>
    <row r="5" spans="1:9" s="46" customFormat="1" ht="15.75">
      <c r="A5" s="44"/>
      <c r="B5" s="42"/>
      <c r="C5" s="42"/>
      <c r="D5" s="348" t="s">
        <v>82</v>
      </c>
      <c r="E5" s="348"/>
      <c r="F5" s="45"/>
    </row>
    <row r="6" spans="1:9" s="49" customFormat="1" ht="81" customHeight="1">
      <c r="A6" s="202" t="s">
        <v>51</v>
      </c>
      <c r="B6" s="202" t="s">
        <v>88</v>
      </c>
      <c r="C6" s="202" t="s">
        <v>235</v>
      </c>
      <c r="D6" s="202" t="s">
        <v>246</v>
      </c>
      <c r="E6" s="202" t="s">
        <v>247</v>
      </c>
    </row>
    <row r="7" spans="1:9" s="46" customFormat="1" ht="15.75">
      <c r="A7" s="47">
        <v>1</v>
      </c>
      <c r="B7" s="87">
        <v>2</v>
      </c>
      <c r="C7" s="87">
        <v>3</v>
      </c>
      <c r="D7" s="47">
        <v>4</v>
      </c>
      <c r="E7" s="47">
        <v>5</v>
      </c>
    </row>
    <row r="8" spans="1:9" s="64" customFormat="1" ht="18.75">
      <c r="A8" s="94" t="s">
        <v>50</v>
      </c>
      <c r="B8" s="95" t="s">
        <v>60</v>
      </c>
      <c r="C8" s="186">
        <f>C9+C10+C11</f>
        <v>497.8</v>
      </c>
      <c r="D8" s="216">
        <f>D9+D10+D11</f>
        <v>2240.9</v>
      </c>
      <c r="E8" s="216">
        <f>E9+E10+E11</f>
        <v>2090.9</v>
      </c>
    </row>
    <row r="9" spans="1:9" s="64" customFormat="1" ht="37.5">
      <c r="A9" s="81" t="s">
        <v>49</v>
      </c>
      <c r="B9" s="82" t="s">
        <v>78</v>
      </c>
      <c r="C9" s="187" t="s">
        <v>238</v>
      </c>
      <c r="D9" s="217">
        <v>467.9</v>
      </c>
      <c r="E9" s="217">
        <v>467.9</v>
      </c>
    </row>
    <row r="10" spans="1:9" s="64" customFormat="1" ht="56.25">
      <c r="A10" s="81" t="s">
        <v>48</v>
      </c>
      <c r="B10" s="82" t="s">
        <v>61</v>
      </c>
      <c r="C10" s="187">
        <v>270.10000000000002</v>
      </c>
      <c r="D10" s="217">
        <v>1572.7</v>
      </c>
      <c r="E10" s="217">
        <v>1572.7</v>
      </c>
    </row>
    <row r="11" spans="1:9" s="64" customFormat="1" ht="18.75">
      <c r="A11" s="163" t="s">
        <v>168</v>
      </c>
      <c r="B11" s="164" t="s">
        <v>60</v>
      </c>
      <c r="C11" s="188">
        <f>C12+C13+C14</f>
        <v>200.3</v>
      </c>
      <c r="D11" s="218">
        <f>D12+D13+D14</f>
        <v>200.3</v>
      </c>
      <c r="E11" s="218">
        <f>E12+E14</f>
        <v>50.3</v>
      </c>
    </row>
    <row r="12" spans="1:9" s="64" customFormat="1" ht="37.5">
      <c r="A12" s="83" t="s">
        <v>240</v>
      </c>
      <c r="B12" s="82" t="s">
        <v>239</v>
      </c>
      <c r="C12" s="187">
        <v>0.3</v>
      </c>
      <c r="D12" s="217">
        <v>0.3</v>
      </c>
      <c r="E12" s="217">
        <v>0.3</v>
      </c>
    </row>
    <row r="13" spans="1:9" s="64" customFormat="1" ht="18.75">
      <c r="A13" s="162" t="s">
        <v>169</v>
      </c>
      <c r="B13" s="82" t="s">
        <v>170</v>
      </c>
      <c r="C13" s="187">
        <v>150</v>
      </c>
      <c r="D13" s="217">
        <v>150</v>
      </c>
      <c r="E13" s="217">
        <v>0</v>
      </c>
    </row>
    <row r="14" spans="1:9" s="64" customFormat="1" ht="18.75">
      <c r="A14" s="291" t="s">
        <v>381</v>
      </c>
      <c r="B14" s="82" t="s">
        <v>382</v>
      </c>
      <c r="C14" s="187">
        <v>50</v>
      </c>
      <c r="D14" s="217">
        <v>50</v>
      </c>
      <c r="E14" s="217">
        <v>50</v>
      </c>
    </row>
    <row r="15" spans="1:9" s="64" customFormat="1" ht="18.75">
      <c r="A15" s="94" t="s">
        <v>47</v>
      </c>
      <c r="B15" s="95" t="s">
        <v>62</v>
      </c>
      <c r="C15" s="186">
        <f>C16</f>
        <v>26.7</v>
      </c>
      <c r="D15" s="216">
        <f>D16</f>
        <v>333.5</v>
      </c>
      <c r="E15" s="216">
        <f>E16</f>
        <v>337.4</v>
      </c>
    </row>
    <row r="16" spans="1:9" s="64" customFormat="1" ht="18.75">
      <c r="A16" s="81" t="s">
        <v>63</v>
      </c>
      <c r="B16" s="82" t="s">
        <v>64</v>
      </c>
      <c r="C16" s="187">
        <v>26.7</v>
      </c>
      <c r="D16" s="217">
        <v>333.5</v>
      </c>
      <c r="E16" s="217">
        <v>337.4</v>
      </c>
    </row>
    <row r="17" spans="1:5" s="64" customFormat="1" ht="37.5">
      <c r="A17" s="94" t="s">
        <v>46</v>
      </c>
      <c r="B17" s="95" t="s">
        <v>65</v>
      </c>
      <c r="C17" s="186">
        <f>C18</f>
        <v>55</v>
      </c>
      <c r="D17" s="216">
        <f>D18</f>
        <v>65</v>
      </c>
      <c r="E17" s="216">
        <f>E18</f>
        <v>65</v>
      </c>
    </row>
    <row r="18" spans="1:5" s="64" customFormat="1" ht="56.25">
      <c r="A18" s="81" t="s">
        <v>79</v>
      </c>
      <c r="B18" s="82" t="s">
        <v>155</v>
      </c>
      <c r="C18" s="187">
        <v>55</v>
      </c>
      <c r="D18" s="217">
        <v>65</v>
      </c>
      <c r="E18" s="217">
        <v>65</v>
      </c>
    </row>
    <row r="19" spans="1:5" s="64" customFormat="1" ht="18.75">
      <c r="A19" s="94" t="s">
        <v>45</v>
      </c>
      <c r="B19" s="95" t="s">
        <v>66</v>
      </c>
      <c r="C19" s="186">
        <f>C20</f>
        <v>-226.76</v>
      </c>
      <c r="D19" s="216">
        <f>D20</f>
        <v>490.64</v>
      </c>
      <c r="E19" s="216">
        <f>E20</f>
        <v>506.96</v>
      </c>
    </row>
    <row r="20" spans="1:5" s="64" customFormat="1" ht="18.75">
      <c r="A20" s="81" t="s">
        <v>67</v>
      </c>
      <c r="B20" s="82" t="s">
        <v>68</v>
      </c>
      <c r="C20" s="187">
        <v>-226.76</v>
      </c>
      <c r="D20" s="217">
        <v>490.64</v>
      </c>
      <c r="E20" s="217">
        <v>506.96</v>
      </c>
    </row>
    <row r="21" spans="1:5" s="64" customFormat="1" ht="18.75">
      <c r="A21" s="94" t="s">
        <v>44</v>
      </c>
      <c r="B21" s="95" t="s">
        <v>69</v>
      </c>
      <c r="C21" s="186">
        <f>C22+C23+C24</f>
        <v>290</v>
      </c>
      <c r="D21" s="216">
        <f>D24</f>
        <v>300</v>
      </c>
      <c r="E21" s="216">
        <f>E24</f>
        <v>111.3</v>
      </c>
    </row>
    <row r="22" spans="1:5" s="64" customFormat="1" ht="18.75">
      <c r="A22" s="81" t="s">
        <v>241</v>
      </c>
      <c r="B22" s="82" t="s">
        <v>242</v>
      </c>
      <c r="C22" s="187">
        <v>0</v>
      </c>
      <c r="D22" s="217">
        <v>0</v>
      </c>
      <c r="E22" s="217">
        <v>0</v>
      </c>
    </row>
    <row r="23" spans="1:5" s="64" customFormat="1" ht="18.75">
      <c r="A23" s="81" t="s">
        <v>243</v>
      </c>
      <c r="B23" s="82" t="s">
        <v>244</v>
      </c>
      <c r="C23" s="187">
        <v>0</v>
      </c>
      <c r="D23" s="217">
        <v>0</v>
      </c>
      <c r="E23" s="217">
        <v>0</v>
      </c>
    </row>
    <row r="24" spans="1:5" s="64" customFormat="1" ht="18.75">
      <c r="A24" s="81" t="s">
        <v>43</v>
      </c>
      <c r="B24" s="82" t="s">
        <v>70</v>
      </c>
      <c r="C24" s="187">
        <v>290</v>
      </c>
      <c r="D24" s="217">
        <v>300</v>
      </c>
      <c r="E24" s="217">
        <v>111.3</v>
      </c>
    </row>
    <row r="25" spans="1:5" s="64" customFormat="1" ht="18.75">
      <c r="A25" s="94" t="s">
        <v>80</v>
      </c>
      <c r="B25" s="95" t="s">
        <v>71</v>
      </c>
      <c r="C25" s="186">
        <f>C26</f>
        <v>-112.9</v>
      </c>
      <c r="D25" s="216">
        <f>D26</f>
        <v>30</v>
      </c>
      <c r="E25" s="216">
        <f>E26</f>
        <v>30</v>
      </c>
    </row>
    <row r="26" spans="1:5" s="64" customFormat="1" ht="18.75">
      <c r="A26" s="81" t="s">
        <v>42</v>
      </c>
      <c r="B26" s="82" t="s">
        <v>72</v>
      </c>
      <c r="C26" s="187">
        <v>-112.9</v>
      </c>
      <c r="D26" s="217">
        <v>30</v>
      </c>
      <c r="E26" s="217">
        <v>30</v>
      </c>
    </row>
    <row r="27" spans="1:5" s="64" customFormat="1" ht="18.75">
      <c r="A27" s="94" t="s">
        <v>41</v>
      </c>
      <c r="B27" s="95" t="s">
        <v>73</v>
      </c>
      <c r="C27" s="186">
        <f>-C28</f>
        <v>0</v>
      </c>
      <c r="D27" s="216">
        <f>D28</f>
        <v>72</v>
      </c>
      <c r="E27" s="216">
        <f>E28</f>
        <v>72</v>
      </c>
    </row>
    <row r="28" spans="1:5" s="64" customFormat="1" ht="37.5">
      <c r="A28" s="81" t="s">
        <v>81</v>
      </c>
      <c r="B28" s="82" t="s">
        <v>74</v>
      </c>
      <c r="C28" s="187" t="s">
        <v>209</v>
      </c>
      <c r="D28" s="219">
        <v>72</v>
      </c>
      <c r="E28" s="219">
        <v>72</v>
      </c>
    </row>
    <row r="29" spans="1:5" ht="18.75">
      <c r="A29" s="94" t="s">
        <v>75</v>
      </c>
      <c r="B29" s="95" t="s">
        <v>76</v>
      </c>
      <c r="C29" s="186">
        <f>C30</f>
        <v>-264.7</v>
      </c>
      <c r="D29" s="216">
        <f>D30</f>
        <v>258.7</v>
      </c>
      <c r="E29" s="216">
        <f>E30</f>
        <v>258.7</v>
      </c>
    </row>
    <row r="30" spans="1:5" ht="18.75">
      <c r="A30" s="81" t="s">
        <v>77</v>
      </c>
      <c r="B30" s="82" t="s">
        <v>245</v>
      </c>
      <c r="C30" s="187">
        <v>-264.7</v>
      </c>
      <c r="D30" s="217">
        <v>258.7</v>
      </c>
      <c r="E30" s="217">
        <v>258.7</v>
      </c>
    </row>
    <row r="31" spans="1:5" ht="18.75">
      <c r="A31" s="285" t="s">
        <v>373</v>
      </c>
      <c r="B31" s="82" t="s">
        <v>374</v>
      </c>
      <c r="C31" s="187"/>
      <c r="D31" s="217">
        <v>94.77</v>
      </c>
      <c r="E31" s="217">
        <v>173.61</v>
      </c>
    </row>
    <row r="32" spans="1:5" ht="18.75">
      <c r="A32" s="97" t="s">
        <v>40</v>
      </c>
      <c r="B32" s="98"/>
      <c r="C32" s="189">
        <f>C29+C27+C25+C21+C19+C17+C15+C13+C12+C10+C9+C14</f>
        <v>265.14</v>
      </c>
      <c r="D32" s="216">
        <f>D29+D27+D25+D21+D19+D17+D15+D8</f>
        <v>3790.7400000000002</v>
      </c>
      <c r="E32" s="216">
        <f>E8+E17+E21+E25+E27+E29+E19+E15</f>
        <v>3472.26</v>
      </c>
    </row>
    <row r="33" spans="2:3">
      <c r="B33" s="43"/>
      <c r="C33" s="43"/>
    </row>
    <row r="34" spans="2:3">
      <c r="B34" s="43"/>
      <c r="C34" s="43"/>
    </row>
    <row r="35" spans="2:3">
      <c r="B35" s="43"/>
      <c r="C35" s="43"/>
    </row>
    <row r="36" spans="2:3">
      <c r="B36" s="43"/>
      <c r="C36" s="43"/>
    </row>
    <row r="37" spans="2:3">
      <c r="B37" s="43"/>
      <c r="C37" s="43"/>
    </row>
    <row r="38" spans="2:3">
      <c r="B38" s="43"/>
      <c r="C38" s="43"/>
    </row>
    <row r="39" spans="2:3">
      <c r="B39" s="43"/>
      <c r="C39" s="43"/>
    </row>
    <row r="40" spans="2:3">
      <c r="B40" s="43"/>
      <c r="C40" s="43"/>
    </row>
    <row r="41" spans="2:3">
      <c r="B41" s="43"/>
      <c r="C41" s="43"/>
    </row>
    <row r="42" spans="2:3">
      <c r="B42" s="43"/>
      <c r="C42" s="43"/>
    </row>
    <row r="43" spans="2:3">
      <c r="B43" s="43"/>
      <c r="C43" s="43"/>
    </row>
    <row r="44" spans="2:3">
      <c r="B44" s="43"/>
      <c r="C44" s="43"/>
    </row>
    <row r="45" spans="2:3">
      <c r="B45" s="43"/>
      <c r="C45" s="43"/>
    </row>
    <row r="46" spans="2:3">
      <c r="B46" s="43"/>
      <c r="C46" s="43"/>
    </row>
    <row r="47" spans="2:3">
      <c r="B47" s="43"/>
      <c r="C47" s="43"/>
    </row>
    <row r="48" spans="2:3">
      <c r="B48" s="43"/>
      <c r="C48" s="43"/>
    </row>
    <row r="49" spans="2:3">
      <c r="B49" s="43"/>
      <c r="C49" s="43"/>
    </row>
    <row r="50" spans="2:3">
      <c r="B50" s="43"/>
      <c r="C50" s="43"/>
    </row>
    <row r="51" spans="2:3">
      <c r="B51" s="43"/>
      <c r="C51" s="43"/>
    </row>
    <row r="52" spans="2:3">
      <c r="B52" s="43"/>
      <c r="C52" s="43"/>
    </row>
    <row r="53" spans="2:3">
      <c r="B53" s="43"/>
      <c r="C53" s="43"/>
    </row>
    <row r="54" spans="2:3">
      <c r="B54" s="43"/>
      <c r="C54" s="43"/>
    </row>
    <row r="55" spans="2:3">
      <c r="B55" s="43"/>
      <c r="C55" s="43"/>
    </row>
    <row r="56" spans="2:3">
      <c r="B56" s="43"/>
      <c r="C56" s="43"/>
    </row>
    <row r="57" spans="2:3">
      <c r="B57" s="43"/>
      <c r="C57" s="43"/>
    </row>
    <row r="58" spans="2:3">
      <c r="B58" s="43"/>
      <c r="C58" s="43"/>
    </row>
    <row r="59" spans="2:3">
      <c r="B59" s="43"/>
      <c r="C59" s="43"/>
    </row>
    <row r="60" spans="2:3">
      <c r="B60" s="43"/>
      <c r="C60" s="43"/>
    </row>
    <row r="61" spans="2:3">
      <c r="B61" s="43"/>
      <c r="C61" s="43"/>
    </row>
    <row r="62" spans="2:3">
      <c r="B62" s="43"/>
      <c r="C62" s="43"/>
    </row>
    <row r="63" spans="2:3">
      <c r="B63" s="43"/>
      <c r="C63" s="43"/>
    </row>
    <row r="64" spans="2:3">
      <c r="B64" s="43"/>
      <c r="C64" s="43"/>
    </row>
    <row r="65" spans="2:3">
      <c r="B65" s="43"/>
      <c r="C65" s="43"/>
    </row>
    <row r="66" spans="2:3">
      <c r="B66" s="43"/>
      <c r="C66" s="43"/>
    </row>
    <row r="67" spans="2:3">
      <c r="B67" s="43"/>
      <c r="C67" s="43"/>
    </row>
    <row r="68" spans="2:3">
      <c r="B68" s="43"/>
      <c r="C68" s="43"/>
    </row>
    <row r="69" spans="2:3">
      <c r="B69" s="43"/>
      <c r="C69" s="43"/>
    </row>
    <row r="70" spans="2:3">
      <c r="B70" s="43"/>
      <c r="C70" s="43"/>
    </row>
    <row r="71" spans="2:3">
      <c r="B71" s="43"/>
      <c r="C71" s="43"/>
    </row>
    <row r="72" spans="2:3">
      <c r="B72" s="43"/>
      <c r="C72" s="43"/>
    </row>
    <row r="73" spans="2:3">
      <c r="B73" s="43"/>
      <c r="C73" s="43"/>
    </row>
    <row r="74" spans="2:3">
      <c r="B74" s="43"/>
      <c r="C74" s="43"/>
    </row>
    <row r="75" spans="2:3">
      <c r="B75" s="43"/>
      <c r="C75" s="43"/>
    </row>
    <row r="76" spans="2:3">
      <c r="B76" s="43"/>
      <c r="C76" s="43"/>
    </row>
    <row r="77" spans="2:3">
      <c r="B77" s="43"/>
      <c r="C77" s="43"/>
    </row>
    <row r="78" spans="2:3">
      <c r="B78" s="43"/>
      <c r="C78" s="43"/>
    </row>
    <row r="79" spans="2:3">
      <c r="B79" s="43"/>
      <c r="C79" s="43"/>
    </row>
    <row r="80" spans="2:3">
      <c r="B80" s="43"/>
      <c r="C80" s="43"/>
    </row>
    <row r="81" spans="2:3">
      <c r="B81" s="43"/>
      <c r="C81" s="43"/>
    </row>
  </sheetData>
  <mergeCells count="4">
    <mergeCell ref="A4:D4"/>
    <mergeCell ref="D5:E5"/>
    <mergeCell ref="D2:E2"/>
    <mergeCell ref="G2:I2"/>
  </mergeCells>
  <pageMargins left="0.70866141732283472" right="0.70866141732283472" top="0.39370078740157483" bottom="0.35433070866141736" header="0.31496062992125984" footer="0.31496062992125984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9"/>
  <sheetViews>
    <sheetView view="pageLayout" topLeftCell="A28" zoomScale="70" zoomScaleSheetLayoutView="89" zoomScalePageLayoutView="70" workbookViewId="0">
      <selection activeCell="D31" sqref="D31:D32"/>
    </sheetView>
  </sheetViews>
  <sheetFormatPr defaultRowHeight="12.75"/>
  <cols>
    <col min="1" max="1" width="9.140625" style="105"/>
    <col min="2" max="2" width="38.42578125" style="105" customWidth="1"/>
    <col min="3" max="3" width="5.28515625" style="102" customWidth="1"/>
    <col min="4" max="4" width="51" style="103" customWidth="1"/>
    <col min="5" max="5" width="12.42578125" style="104" customWidth="1"/>
    <col min="6" max="6" width="15.28515625" style="104" customWidth="1"/>
    <col min="7" max="7" width="17.7109375" style="104" customWidth="1"/>
    <col min="8" max="8" width="12.42578125" style="104" customWidth="1"/>
    <col min="9" max="9" width="15" style="104" customWidth="1"/>
    <col min="10" max="10" width="16.140625" style="104" customWidth="1"/>
    <col min="11" max="257" width="9.140625" style="105"/>
    <col min="258" max="258" width="3.5703125" style="105" customWidth="1"/>
    <col min="259" max="259" width="40.85546875" style="105" customWidth="1"/>
    <col min="260" max="260" width="5.140625" style="105" customWidth="1"/>
    <col min="261" max="262" width="4.28515625" style="105" customWidth="1"/>
    <col min="263" max="263" width="8.5703125" style="105" customWidth="1"/>
    <col min="264" max="264" width="6.7109375" style="105" customWidth="1"/>
    <col min="265" max="265" width="11.28515625" style="105" customWidth="1"/>
    <col min="266" max="266" width="12.28515625" style="105" customWidth="1"/>
    <col min="267" max="513" width="9.140625" style="105"/>
    <col min="514" max="514" width="3.5703125" style="105" customWidth="1"/>
    <col min="515" max="515" width="40.85546875" style="105" customWidth="1"/>
    <col min="516" max="516" width="5.140625" style="105" customWidth="1"/>
    <col min="517" max="518" width="4.28515625" style="105" customWidth="1"/>
    <col min="519" max="519" width="8.5703125" style="105" customWidth="1"/>
    <col min="520" max="520" width="6.7109375" style="105" customWidth="1"/>
    <col min="521" max="521" width="11.28515625" style="105" customWidth="1"/>
    <col min="522" max="522" width="12.28515625" style="105" customWidth="1"/>
    <col min="523" max="769" width="9.140625" style="105"/>
    <col min="770" max="770" width="3.5703125" style="105" customWidth="1"/>
    <col min="771" max="771" width="40.85546875" style="105" customWidth="1"/>
    <col min="772" max="772" width="5.140625" style="105" customWidth="1"/>
    <col min="773" max="774" width="4.28515625" style="105" customWidth="1"/>
    <col min="775" max="775" width="8.5703125" style="105" customWidth="1"/>
    <col min="776" max="776" width="6.7109375" style="105" customWidth="1"/>
    <col min="777" max="777" width="11.28515625" style="105" customWidth="1"/>
    <col min="778" max="778" width="12.28515625" style="105" customWidth="1"/>
    <col min="779" max="1025" width="9.140625" style="105"/>
    <col min="1026" max="1026" width="3.5703125" style="105" customWidth="1"/>
    <col min="1027" max="1027" width="40.85546875" style="105" customWidth="1"/>
    <col min="1028" max="1028" width="5.140625" style="105" customWidth="1"/>
    <col min="1029" max="1030" width="4.28515625" style="105" customWidth="1"/>
    <col min="1031" max="1031" width="8.5703125" style="105" customWidth="1"/>
    <col min="1032" max="1032" width="6.7109375" style="105" customWidth="1"/>
    <col min="1033" max="1033" width="11.28515625" style="105" customWidth="1"/>
    <col min="1034" max="1034" width="12.28515625" style="105" customWidth="1"/>
    <col min="1035" max="1281" width="9.140625" style="105"/>
    <col min="1282" max="1282" width="3.5703125" style="105" customWidth="1"/>
    <col min="1283" max="1283" width="40.85546875" style="105" customWidth="1"/>
    <col min="1284" max="1284" width="5.140625" style="105" customWidth="1"/>
    <col min="1285" max="1286" width="4.28515625" style="105" customWidth="1"/>
    <col min="1287" max="1287" width="8.5703125" style="105" customWidth="1"/>
    <col min="1288" max="1288" width="6.7109375" style="105" customWidth="1"/>
    <col min="1289" max="1289" width="11.28515625" style="105" customWidth="1"/>
    <col min="1290" max="1290" width="12.28515625" style="105" customWidth="1"/>
    <col min="1291" max="1537" width="9.140625" style="105"/>
    <col min="1538" max="1538" width="3.5703125" style="105" customWidth="1"/>
    <col min="1539" max="1539" width="40.85546875" style="105" customWidth="1"/>
    <col min="1540" max="1540" width="5.140625" style="105" customWidth="1"/>
    <col min="1541" max="1542" width="4.28515625" style="105" customWidth="1"/>
    <col min="1543" max="1543" width="8.5703125" style="105" customWidth="1"/>
    <col min="1544" max="1544" width="6.7109375" style="105" customWidth="1"/>
    <col min="1545" max="1545" width="11.28515625" style="105" customWidth="1"/>
    <col min="1546" max="1546" width="12.28515625" style="105" customWidth="1"/>
    <col min="1547" max="1793" width="9.140625" style="105"/>
    <col min="1794" max="1794" width="3.5703125" style="105" customWidth="1"/>
    <col min="1795" max="1795" width="40.85546875" style="105" customWidth="1"/>
    <col min="1796" max="1796" width="5.140625" style="105" customWidth="1"/>
    <col min="1797" max="1798" width="4.28515625" style="105" customWidth="1"/>
    <col min="1799" max="1799" width="8.5703125" style="105" customWidth="1"/>
    <col min="1800" max="1800" width="6.7109375" style="105" customWidth="1"/>
    <col min="1801" max="1801" width="11.28515625" style="105" customWidth="1"/>
    <col min="1802" max="1802" width="12.28515625" style="105" customWidth="1"/>
    <col min="1803" max="2049" width="9.140625" style="105"/>
    <col min="2050" max="2050" width="3.5703125" style="105" customWidth="1"/>
    <col min="2051" max="2051" width="40.85546875" style="105" customWidth="1"/>
    <col min="2052" max="2052" width="5.140625" style="105" customWidth="1"/>
    <col min="2053" max="2054" width="4.28515625" style="105" customWidth="1"/>
    <col min="2055" max="2055" width="8.5703125" style="105" customWidth="1"/>
    <col min="2056" max="2056" width="6.7109375" style="105" customWidth="1"/>
    <col min="2057" max="2057" width="11.28515625" style="105" customWidth="1"/>
    <col min="2058" max="2058" width="12.28515625" style="105" customWidth="1"/>
    <col min="2059" max="2305" width="9.140625" style="105"/>
    <col min="2306" max="2306" width="3.5703125" style="105" customWidth="1"/>
    <col min="2307" max="2307" width="40.85546875" style="105" customWidth="1"/>
    <col min="2308" max="2308" width="5.140625" style="105" customWidth="1"/>
    <col min="2309" max="2310" width="4.28515625" style="105" customWidth="1"/>
    <col min="2311" max="2311" width="8.5703125" style="105" customWidth="1"/>
    <col min="2312" max="2312" width="6.7109375" style="105" customWidth="1"/>
    <col min="2313" max="2313" width="11.28515625" style="105" customWidth="1"/>
    <col min="2314" max="2314" width="12.28515625" style="105" customWidth="1"/>
    <col min="2315" max="2561" width="9.140625" style="105"/>
    <col min="2562" max="2562" width="3.5703125" style="105" customWidth="1"/>
    <col min="2563" max="2563" width="40.85546875" style="105" customWidth="1"/>
    <col min="2564" max="2564" width="5.140625" style="105" customWidth="1"/>
    <col min="2565" max="2566" width="4.28515625" style="105" customWidth="1"/>
    <col min="2567" max="2567" width="8.5703125" style="105" customWidth="1"/>
    <col min="2568" max="2568" width="6.7109375" style="105" customWidth="1"/>
    <col min="2569" max="2569" width="11.28515625" style="105" customWidth="1"/>
    <col min="2570" max="2570" width="12.28515625" style="105" customWidth="1"/>
    <col min="2571" max="2817" width="9.140625" style="105"/>
    <col min="2818" max="2818" width="3.5703125" style="105" customWidth="1"/>
    <col min="2819" max="2819" width="40.85546875" style="105" customWidth="1"/>
    <col min="2820" max="2820" width="5.140625" style="105" customWidth="1"/>
    <col min="2821" max="2822" width="4.28515625" style="105" customWidth="1"/>
    <col min="2823" max="2823" width="8.5703125" style="105" customWidth="1"/>
    <col min="2824" max="2824" width="6.7109375" style="105" customWidth="1"/>
    <col min="2825" max="2825" width="11.28515625" style="105" customWidth="1"/>
    <col min="2826" max="2826" width="12.28515625" style="105" customWidth="1"/>
    <col min="2827" max="3073" width="9.140625" style="105"/>
    <col min="3074" max="3074" width="3.5703125" style="105" customWidth="1"/>
    <col min="3075" max="3075" width="40.85546875" style="105" customWidth="1"/>
    <col min="3076" max="3076" width="5.140625" style="105" customWidth="1"/>
    <col min="3077" max="3078" width="4.28515625" style="105" customWidth="1"/>
    <col min="3079" max="3079" width="8.5703125" style="105" customWidth="1"/>
    <col min="3080" max="3080" width="6.7109375" style="105" customWidth="1"/>
    <col min="3081" max="3081" width="11.28515625" style="105" customWidth="1"/>
    <col min="3082" max="3082" width="12.28515625" style="105" customWidth="1"/>
    <col min="3083" max="3329" width="9.140625" style="105"/>
    <col min="3330" max="3330" width="3.5703125" style="105" customWidth="1"/>
    <col min="3331" max="3331" width="40.85546875" style="105" customWidth="1"/>
    <col min="3332" max="3332" width="5.140625" style="105" customWidth="1"/>
    <col min="3333" max="3334" width="4.28515625" style="105" customWidth="1"/>
    <col min="3335" max="3335" width="8.5703125" style="105" customWidth="1"/>
    <col min="3336" max="3336" width="6.7109375" style="105" customWidth="1"/>
    <col min="3337" max="3337" width="11.28515625" style="105" customWidth="1"/>
    <col min="3338" max="3338" width="12.28515625" style="105" customWidth="1"/>
    <col min="3339" max="3585" width="9.140625" style="105"/>
    <col min="3586" max="3586" width="3.5703125" style="105" customWidth="1"/>
    <col min="3587" max="3587" width="40.85546875" style="105" customWidth="1"/>
    <col min="3588" max="3588" width="5.140625" style="105" customWidth="1"/>
    <col min="3589" max="3590" width="4.28515625" style="105" customWidth="1"/>
    <col min="3591" max="3591" width="8.5703125" style="105" customWidth="1"/>
    <col min="3592" max="3592" width="6.7109375" style="105" customWidth="1"/>
    <col min="3593" max="3593" width="11.28515625" style="105" customWidth="1"/>
    <col min="3594" max="3594" width="12.28515625" style="105" customWidth="1"/>
    <col min="3595" max="3841" width="9.140625" style="105"/>
    <col min="3842" max="3842" width="3.5703125" style="105" customWidth="1"/>
    <col min="3843" max="3843" width="40.85546875" style="105" customWidth="1"/>
    <col min="3844" max="3844" width="5.140625" style="105" customWidth="1"/>
    <col min="3845" max="3846" width="4.28515625" style="105" customWidth="1"/>
    <col min="3847" max="3847" width="8.5703125" style="105" customWidth="1"/>
    <col min="3848" max="3848" width="6.7109375" style="105" customWidth="1"/>
    <col min="3849" max="3849" width="11.28515625" style="105" customWidth="1"/>
    <col min="3850" max="3850" width="12.28515625" style="105" customWidth="1"/>
    <col min="3851" max="4097" width="9.140625" style="105"/>
    <col min="4098" max="4098" width="3.5703125" style="105" customWidth="1"/>
    <col min="4099" max="4099" width="40.85546875" style="105" customWidth="1"/>
    <col min="4100" max="4100" width="5.140625" style="105" customWidth="1"/>
    <col min="4101" max="4102" width="4.28515625" style="105" customWidth="1"/>
    <col min="4103" max="4103" width="8.5703125" style="105" customWidth="1"/>
    <col min="4104" max="4104" width="6.7109375" style="105" customWidth="1"/>
    <col min="4105" max="4105" width="11.28515625" style="105" customWidth="1"/>
    <col min="4106" max="4106" width="12.28515625" style="105" customWidth="1"/>
    <col min="4107" max="4353" width="9.140625" style="105"/>
    <col min="4354" max="4354" width="3.5703125" style="105" customWidth="1"/>
    <col min="4355" max="4355" width="40.85546875" style="105" customWidth="1"/>
    <col min="4356" max="4356" width="5.140625" style="105" customWidth="1"/>
    <col min="4357" max="4358" width="4.28515625" style="105" customWidth="1"/>
    <col min="4359" max="4359" width="8.5703125" style="105" customWidth="1"/>
    <col min="4360" max="4360" width="6.7109375" style="105" customWidth="1"/>
    <col min="4361" max="4361" width="11.28515625" style="105" customWidth="1"/>
    <col min="4362" max="4362" width="12.28515625" style="105" customWidth="1"/>
    <col min="4363" max="4609" width="9.140625" style="105"/>
    <col min="4610" max="4610" width="3.5703125" style="105" customWidth="1"/>
    <col min="4611" max="4611" width="40.85546875" style="105" customWidth="1"/>
    <col min="4612" max="4612" width="5.140625" style="105" customWidth="1"/>
    <col min="4613" max="4614" width="4.28515625" style="105" customWidth="1"/>
    <col min="4615" max="4615" width="8.5703125" style="105" customWidth="1"/>
    <col min="4616" max="4616" width="6.7109375" style="105" customWidth="1"/>
    <col min="4617" max="4617" width="11.28515625" style="105" customWidth="1"/>
    <col min="4618" max="4618" width="12.28515625" style="105" customWidth="1"/>
    <col min="4619" max="4865" width="9.140625" style="105"/>
    <col min="4866" max="4866" width="3.5703125" style="105" customWidth="1"/>
    <col min="4867" max="4867" width="40.85546875" style="105" customWidth="1"/>
    <col min="4868" max="4868" width="5.140625" style="105" customWidth="1"/>
    <col min="4869" max="4870" width="4.28515625" style="105" customWidth="1"/>
    <col min="4871" max="4871" width="8.5703125" style="105" customWidth="1"/>
    <col min="4872" max="4872" width="6.7109375" style="105" customWidth="1"/>
    <col min="4873" max="4873" width="11.28515625" style="105" customWidth="1"/>
    <col min="4874" max="4874" width="12.28515625" style="105" customWidth="1"/>
    <col min="4875" max="5121" width="9.140625" style="105"/>
    <col min="5122" max="5122" width="3.5703125" style="105" customWidth="1"/>
    <col min="5123" max="5123" width="40.85546875" style="105" customWidth="1"/>
    <col min="5124" max="5124" width="5.140625" style="105" customWidth="1"/>
    <col min="5125" max="5126" width="4.28515625" style="105" customWidth="1"/>
    <col min="5127" max="5127" width="8.5703125" style="105" customWidth="1"/>
    <col min="5128" max="5128" width="6.7109375" style="105" customWidth="1"/>
    <col min="5129" max="5129" width="11.28515625" style="105" customWidth="1"/>
    <col min="5130" max="5130" width="12.28515625" style="105" customWidth="1"/>
    <col min="5131" max="5377" width="9.140625" style="105"/>
    <col min="5378" max="5378" width="3.5703125" style="105" customWidth="1"/>
    <col min="5379" max="5379" width="40.85546875" style="105" customWidth="1"/>
    <col min="5380" max="5380" width="5.140625" style="105" customWidth="1"/>
    <col min="5381" max="5382" width="4.28515625" style="105" customWidth="1"/>
    <col min="5383" max="5383" width="8.5703125" style="105" customWidth="1"/>
    <col min="5384" max="5384" width="6.7109375" style="105" customWidth="1"/>
    <col min="5385" max="5385" width="11.28515625" style="105" customWidth="1"/>
    <col min="5386" max="5386" width="12.28515625" style="105" customWidth="1"/>
    <col min="5387" max="5633" width="9.140625" style="105"/>
    <col min="5634" max="5634" width="3.5703125" style="105" customWidth="1"/>
    <col min="5635" max="5635" width="40.85546875" style="105" customWidth="1"/>
    <col min="5636" max="5636" width="5.140625" style="105" customWidth="1"/>
    <col min="5637" max="5638" width="4.28515625" style="105" customWidth="1"/>
    <col min="5639" max="5639" width="8.5703125" style="105" customWidth="1"/>
    <col min="5640" max="5640" width="6.7109375" style="105" customWidth="1"/>
    <col min="5641" max="5641" width="11.28515625" style="105" customWidth="1"/>
    <col min="5642" max="5642" width="12.28515625" style="105" customWidth="1"/>
    <col min="5643" max="5889" width="9.140625" style="105"/>
    <col min="5890" max="5890" width="3.5703125" style="105" customWidth="1"/>
    <col min="5891" max="5891" width="40.85546875" style="105" customWidth="1"/>
    <col min="5892" max="5892" width="5.140625" style="105" customWidth="1"/>
    <col min="5893" max="5894" width="4.28515625" style="105" customWidth="1"/>
    <col min="5895" max="5895" width="8.5703125" style="105" customWidth="1"/>
    <col min="5896" max="5896" width="6.7109375" style="105" customWidth="1"/>
    <col min="5897" max="5897" width="11.28515625" style="105" customWidth="1"/>
    <col min="5898" max="5898" width="12.28515625" style="105" customWidth="1"/>
    <col min="5899" max="6145" width="9.140625" style="105"/>
    <col min="6146" max="6146" width="3.5703125" style="105" customWidth="1"/>
    <col min="6147" max="6147" width="40.85546875" style="105" customWidth="1"/>
    <col min="6148" max="6148" width="5.140625" style="105" customWidth="1"/>
    <col min="6149" max="6150" width="4.28515625" style="105" customWidth="1"/>
    <col min="6151" max="6151" width="8.5703125" style="105" customWidth="1"/>
    <col min="6152" max="6152" width="6.7109375" style="105" customWidth="1"/>
    <col min="6153" max="6153" width="11.28515625" style="105" customWidth="1"/>
    <col min="6154" max="6154" width="12.28515625" style="105" customWidth="1"/>
    <col min="6155" max="6401" width="9.140625" style="105"/>
    <col min="6402" max="6402" width="3.5703125" style="105" customWidth="1"/>
    <col min="6403" max="6403" width="40.85546875" style="105" customWidth="1"/>
    <col min="6404" max="6404" width="5.140625" style="105" customWidth="1"/>
    <col min="6405" max="6406" width="4.28515625" style="105" customWidth="1"/>
    <col min="6407" max="6407" width="8.5703125" style="105" customWidth="1"/>
    <col min="6408" max="6408" width="6.7109375" style="105" customWidth="1"/>
    <col min="6409" max="6409" width="11.28515625" style="105" customWidth="1"/>
    <col min="6410" max="6410" width="12.28515625" style="105" customWidth="1"/>
    <col min="6411" max="6657" width="9.140625" style="105"/>
    <col min="6658" max="6658" width="3.5703125" style="105" customWidth="1"/>
    <col min="6659" max="6659" width="40.85546875" style="105" customWidth="1"/>
    <col min="6660" max="6660" width="5.140625" style="105" customWidth="1"/>
    <col min="6661" max="6662" width="4.28515625" style="105" customWidth="1"/>
    <col min="6663" max="6663" width="8.5703125" style="105" customWidth="1"/>
    <col min="6664" max="6664" width="6.7109375" style="105" customWidth="1"/>
    <col min="6665" max="6665" width="11.28515625" style="105" customWidth="1"/>
    <col min="6666" max="6666" width="12.28515625" style="105" customWidth="1"/>
    <col min="6667" max="6913" width="9.140625" style="105"/>
    <col min="6914" max="6914" width="3.5703125" style="105" customWidth="1"/>
    <col min="6915" max="6915" width="40.85546875" style="105" customWidth="1"/>
    <col min="6916" max="6916" width="5.140625" style="105" customWidth="1"/>
    <col min="6917" max="6918" width="4.28515625" style="105" customWidth="1"/>
    <col min="6919" max="6919" width="8.5703125" style="105" customWidth="1"/>
    <col min="6920" max="6920" width="6.7109375" style="105" customWidth="1"/>
    <col min="6921" max="6921" width="11.28515625" style="105" customWidth="1"/>
    <col min="6922" max="6922" width="12.28515625" style="105" customWidth="1"/>
    <col min="6923" max="7169" width="9.140625" style="105"/>
    <col min="7170" max="7170" width="3.5703125" style="105" customWidth="1"/>
    <col min="7171" max="7171" width="40.85546875" style="105" customWidth="1"/>
    <col min="7172" max="7172" width="5.140625" style="105" customWidth="1"/>
    <col min="7173" max="7174" width="4.28515625" style="105" customWidth="1"/>
    <col min="7175" max="7175" width="8.5703125" style="105" customWidth="1"/>
    <col min="7176" max="7176" width="6.7109375" style="105" customWidth="1"/>
    <col min="7177" max="7177" width="11.28515625" style="105" customWidth="1"/>
    <col min="7178" max="7178" width="12.28515625" style="105" customWidth="1"/>
    <col min="7179" max="7425" width="9.140625" style="105"/>
    <col min="7426" max="7426" width="3.5703125" style="105" customWidth="1"/>
    <col min="7427" max="7427" width="40.85546875" style="105" customWidth="1"/>
    <col min="7428" max="7428" width="5.140625" style="105" customWidth="1"/>
    <col min="7429" max="7430" width="4.28515625" style="105" customWidth="1"/>
    <col min="7431" max="7431" width="8.5703125" style="105" customWidth="1"/>
    <col min="7432" max="7432" width="6.7109375" style="105" customWidth="1"/>
    <col min="7433" max="7433" width="11.28515625" style="105" customWidth="1"/>
    <col min="7434" max="7434" width="12.28515625" style="105" customWidth="1"/>
    <col min="7435" max="7681" width="9.140625" style="105"/>
    <col min="7682" max="7682" width="3.5703125" style="105" customWidth="1"/>
    <col min="7683" max="7683" width="40.85546875" style="105" customWidth="1"/>
    <col min="7684" max="7684" width="5.140625" style="105" customWidth="1"/>
    <col min="7685" max="7686" width="4.28515625" style="105" customWidth="1"/>
    <col min="7687" max="7687" width="8.5703125" style="105" customWidth="1"/>
    <col min="7688" max="7688" width="6.7109375" style="105" customWidth="1"/>
    <col min="7689" max="7689" width="11.28515625" style="105" customWidth="1"/>
    <col min="7690" max="7690" width="12.28515625" style="105" customWidth="1"/>
    <col min="7691" max="7937" width="9.140625" style="105"/>
    <col min="7938" max="7938" width="3.5703125" style="105" customWidth="1"/>
    <col min="7939" max="7939" width="40.85546875" style="105" customWidth="1"/>
    <col min="7940" max="7940" width="5.140625" style="105" customWidth="1"/>
    <col min="7941" max="7942" width="4.28515625" style="105" customWidth="1"/>
    <col min="7943" max="7943" width="8.5703125" style="105" customWidth="1"/>
    <col min="7944" max="7944" width="6.7109375" style="105" customWidth="1"/>
    <col min="7945" max="7945" width="11.28515625" style="105" customWidth="1"/>
    <col min="7946" max="7946" width="12.28515625" style="105" customWidth="1"/>
    <col min="7947" max="8193" width="9.140625" style="105"/>
    <col min="8194" max="8194" width="3.5703125" style="105" customWidth="1"/>
    <col min="8195" max="8195" width="40.85546875" style="105" customWidth="1"/>
    <col min="8196" max="8196" width="5.140625" style="105" customWidth="1"/>
    <col min="8197" max="8198" width="4.28515625" style="105" customWidth="1"/>
    <col min="8199" max="8199" width="8.5703125" style="105" customWidth="1"/>
    <col min="8200" max="8200" width="6.7109375" style="105" customWidth="1"/>
    <col min="8201" max="8201" width="11.28515625" style="105" customWidth="1"/>
    <col min="8202" max="8202" width="12.28515625" style="105" customWidth="1"/>
    <col min="8203" max="8449" width="9.140625" style="105"/>
    <col min="8450" max="8450" width="3.5703125" style="105" customWidth="1"/>
    <col min="8451" max="8451" width="40.85546875" style="105" customWidth="1"/>
    <col min="8452" max="8452" width="5.140625" style="105" customWidth="1"/>
    <col min="8453" max="8454" width="4.28515625" style="105" customWidth="1"/>
    <col min="8455" max="8455" width="8.5703125" style="105" customWidth="1"/>
    <col min="8456" max="8456" width="6.7109375" style="105" customWidth="1"/>
    <col min="8457" max="8457" width="11.28515625" style="105" customWidth="1"/>
    <col min="8458" max="8458" width="12.28515625" style="105" customWidth="1"/>
    <col min="8459" max="8705" width="9.140625" style="105"/>
    <col min="8706" max="8706" width="3.5703125" style="105" customWidth="1"/>
    <col min="8707" max="8707" width="40.85546875" style="105" customWidth="1"/>
    <col min="8708" max="8708" width="5.140625" style="105" customWidth="1"/>
    <col min="8709" max="8710" width="4.28515625" style="105" customWidth="1"/>
    <col min="8711" max="8711" width="8.5703125" style="105" customWidth="1"/>
    <col min="8712" max="8712" width="6.7109375" style="105" customWidth="1"/>
    <col min="8713" max="8713" width="11.28515625" style="105" customWidth="1"/>
    <col min="8714" max="8714" width="12.28515625" style="105" customWidth="1"/>
    <col min="8715" max="8961" width="9.140625" style="105"/>
    <col min="8962" max="8962" width="3.5703125" style="105" customWidth="1"/>
    <col min="8963" max="8963" width="40.85546875" style="105" customWidth="1"/>
    <col min="8964" max="8964" width="5.140625" style="105" customWidth="1"/>
    <col min="8965" max="8966" width="4.28515625" style="105" customWidth="1"/>
    <col min="8967" max="8967" width="8.5703125" style="105" customWidth="1"/>
    <col min="8968" max="8968" width="6.7109375" style="105" customWidth="1"/>
    <col min="8969" max="8969" width="11.28515625" style="105" customWidth="1"/>
    <col min="8970" max="8970" width="12.28515625" style="105" customWidth="1"/>
    <col min="8971" max="9217" width="9.140625" style="105"/>
    <col min="9218" max="9218" width="3.5703125" style="105" customWidth="1"/>
    <col min="9219" max="9219" width="40.85546875" style="105" customWidth="1"/>
    <col min="9220" max="9220" width="5.140625" style="105" customWidth="1"/>
    <col min="9221" max="9222" width="4.28515625" style="105" customWidth="1"/>
    <col min="9223" max="9223" width="8.5703125" style="105" customWidth="1"/>
    <col min="9224" max="9224" width="6.7109375" style="105" customWidth="1"/>
    <col min="9225" max="9225" width="11.28515625" style="105" customWidth="1"/>
    <col min="9226" max="9226" width="12.28515625" style="105" customWidth="1"/>
    <col min="9227" max="9473" width="9.140625" style="105"/>
    <col min="9474" max="9474" width="3.5703125" style="105" customWidth="1"/>
    <col min="9475" max="9475" width="40.85546875" style="105" customWidth="1"/>
    <col min="9476" max="9476" width="5.140625" style="105" customWidth="1"/>
    <col min="9477" max="9478" width="4.28515625" style="105" customWidth="1"/>
    <col min="9479" max="9479" width="8.5703125" style="105" customWidth="1"/>
    <col min="9480" max="9480" width="6.7109375" style="105" customWidth="1"/>
    <col min="9481" max="9481" width="11.28515625" style="105" customWidth="1"/>
    <col min="9482" max="9482" width="12.28515625" style="105" customWidth="1"/>
    <col min="9483" max="9729" width="9.140625" style="105"/>
    <col min="9730" max="9730" width="3.5703125" style="105" customWidth="1"/>
    <col min="9731" max="9731" width="40.85546875" style="105" customWidth="1"/>
    <col min="9732" max="9732" width="5.140625" style="105" customWidth="1"/>
    <col min="9733" max="9734" width="4.28515625" style="105" customWidth="1"/>
    <col min="9735" max="9735" width="8.5703125" style="105" customWidth="1"/>
    <col min="9736" max="9736" width="6.7109375" style="105" customWidth="1"/>
    <col min="9737" max="9737" width="11.28515625" style="105" customWidth="1"/>
    <col min="9738" max="9738" width="12.28515625" style="105" customWidth="1"/>
    <col min="9739" max="9985" width="9.140625" style="105"/>
    <col min="9986" max="9986" width="3.5703125" style="105" customWidth="1"/>
    <col min="9987" max="9987" width="40.85546875" style="105" customWidth="1"/>
    <col min="9988" max="9988" width="5.140625" style="105" customWidth="1"/>
    <col min="9989" max="9990" width="4.28515625" style="105" customWidth="1"/>
    <col min="9991" max="9991" width="8.5703125" style="105" customWidth="1"/>
    <col min="9992" max="9992" width="6.7109375" style="105" customWidth="1"/>
    <col min="9993" max="9993" width="11.28515625" style="105" customWidth="1"/>
    <col min="9994" max="9994" width="12.28515625" style="105" customWidth="1"/>
    <col min="9995" max="10241" width="9.140625" style="105"/>
    <col min="10242" max="10242" width="3.5703125" style="105" customWidth="1"/>
    <col min="10243" max="10243" width="40.85546875" style="105" customWidth="1"/>
    <col min="10244" max="10244" width="5.140625" style="105" customWidth="1"/>
    <col min="10245" max="10246" width="4.28515625" style="105" customWidth="1"/>
    <col min="10247" max="10247" width="8.5703125" style="105" customWidth="1"/>
    <col min="10248" max="10248" width="6.7109375" style="105" customWidth="1"/>
    <col min="10249" max="10249" width="11.28515625" style="105" customWidth="1"/>
    <col min="10250" max="10250" width="12.28515625" style="105" customWidth="1"/>
    <col min="10251" max="10497" width="9.140625" style="105"/>
    <col min="10498" max="10498" width="3.5703125" style="105" customWidth="1"/>
    <col min="10499" max="10499" width="40.85546875" style="105" customWidth="1"/>
    <col min="10500" max="10500" width="5.140625" style="105" customWidth="1"/>
    <col min="10501" max="10502" width="4.28515625" style="105" customWidth="1"/>
    <col min="10503" max="10503" width="8.5703125" style="105" customWidth="1"/>
    <col min="10504" max="10504" width="6.7109375" style="105" customWidth="1"/>
    <col min="10505" max="10505" width="11.28515625" style="105" customWidth="1"/>
    <col min="10506" max="10506" width="12.28515625" style="105" customWidth="1"/>
    <col min="10507" max="10753" width="9.140625" style="105"/>
    <col min="10754" max="10754" width="3.5703125" style="105" customWidth="1"/>
    <col min="10755" max="10755" width="40.85546875" style="105" customWidth="1"/>
    <col min="10756" max="10756" width="5.140625" style="105" customWidth="1"/>
    <col min="10757" max="10758" width="4.28515625" style="105" customWidth="1"/>
    <col min="10759" max="10759" width="8.5703125" style="105" customWidth="1"/>
    <col min="10760" max="10760" width="6.7109375" style="105" customWidth="1"/>
    <col min="10761" max="10761" width="11.28515625" style="105" customWidth="1"/>
    <col min="10762" max="10762" width="12.28515625" style="105" customWidth="1"/>
    <col min="10763" max="11009" width="9.140625" style="105"/>
    <col min="11010" max="11010" width="3.5703125" style="105" customWidth="1"/>
    <col min="11011" max="11011" width="40.85546875" style="105" customWidth="1"/>
    <col min="11012" max="11012" width="5.140625" style="105" customWidth="1"/>
    <col min="11013" max="11014" width="4.28515625" style="105" customWidth="1"/>
    <col min="11015" max="11015" width="8.5703125" style="105" customWidth="1"/>
    <col min="11016" max="11016" width="6.7109375" style="105" customWidth="1"/>
    <col min="11017" max="11017" width="11.28515625" style="105" customWidth="1"/>
    <col min="11018" max="11018" width="12.28515625" style="105" customWidth="1"/>
    <col min="11019" max="11265" width="9.140625" style="105"/>
    <col min="11266" max="11266" width="3.5703125" style="105" customWidth="1"/>
    <col min="11267" max="11267" width="40.85546875" style="105" customWidth="1"/>
    <col min="11268" max="11268" width="5.140625" style="105" customWidth="1"/>
    <col min="11269" max="11270" width="4.28515625" style="105" customWidth="1"/>
    <col min="11271" max="11271" width="8.5703125" style="105" customWidth="1"/>
    <col min="11272" max="11272" width="6.7109375" style="105" customWidth="1"/>
    <col min="11273" max="11273" width="11.28515625" style="105" customWidth="1"/>
    <col min="11274" max="11274" width="12.28515625" style="105" customWidth="1"/>
    <col min="11275" max="11521" width="9.140625" style="105"/>
    <col min="11522" max="11522" width="3.5703125" style="105" customWidth="1"/>
    <col min="11523" max="11523" width="40.85546875" style="105" customWidth="1"/>
    <col min="11524" max="11524" width="5.140625" style="105" customWidth="1"/>
    <col min="11525" max="11526" width="4.28515625" style="105" customWidth="1"/>
    <col min="11527" max="11527" width="8.5703125" style="105" customWidth="1"/>
    <col min="11528" max="11528" width="6.7109375" style="105" customWidth="1"/>
    <col min="11529" max="11529" width="11.28515625" style="105" customWidth="1"/>
    <col min="11530" max="11530" width="12.28515625" style="105" customWidth="1"/>
    <col min="11531" max="11777" width="9.140625" style="105"/>
    <col min="11778" max="11778" width="3.5703125" style="105" customWidth="1"/>
    <col min="11779" max="11779" width="40.85546875" style="105" customWidth="1"/>
    <col min="11780" max="11780" width="5.140625" style="105" customWidth="1"/>
    <col min="11781" max="11782" width="4.28515625" style="105" customWidth="1"/>
    <col min="11783" max="11783" width="8.5703125" style="105" customWidth="1"/>
    <col min="11784" max="11784" width="6.7109375" style="105" customWidth="1"/>
    <col min="11785" max="11785" width="11.28515625" style="105" customWidth="1"/>
    <col min="11786" max="11786" width="12.28515625" style="105" customWidth="1"/>
    <col min="11787" max="12033" width="9.140625" style="105"/>
    <col min="12034" max="12034" width="3.5703125" style="105" customWidth="1"/>
    <col min="12035" max="12035" width="40.85546875" style="105" customWidth="1"/>
    <col min="12036" max="12036" width="5.140625" style="105" customWidth="1"/>
    <col min="12037" max="12038" width="4.28515625" style="105" customWidth="1"/>
    <col min="12039" max="12039" width="8.5703125" style="105" customWidth="1"/>
    <col min="12040" max="12040" width="6.7109375" style="105" customWidth="1"/>
    <col min="12041" max="12041" width="11.28515625" style="105" customWidth="1"/>
    <col min="12042" max="12042" width="12.28515625" style="105" customWidth="1"/>
    <col min="12043" max="12289" width="9.140625" style="105"/>
    <col min="12290" max="12290" width="3.5703125" style="105" customWidth="1"/>
    <col min="12291" max="12291" width="40.85546875" style="105" customWidth="1"/>
    <col min="12292" max="12292" width="5.140625" style="105" customWidth="1"/>
    <col min="12293" max="12294" width="4.28515625" style="105" customWidth="1"/>
    <col min="12295" max="12295" width="8.5703125" style="105" customWidth="1"/>
    <col min="12296" max="12296" width="6.7109375" style="105" customWidth="1"/>
    <col min="12297" max="12297" width="11.28515625" style="105" customWidth="1"/>
    <col min="12298" max="12298" width="12.28515625" style="105" customWidth="1"/>
    <col min="12299" max="12545" width="9.140625" style="105"/>
    <col min="12546" max="12546" width="3.5703125" style="105" customWidth="1"/>
    <col min="12547" max="12547" width="40.85546875" style="105" customWidth="1"/>
    <col min="12548" max="12548" width="5.140625" style="105" customWidth="1"/>
    <col min="12549" max="12550" width="4.28515625" style="105" customWidth="1"/>
    <col min="12551" max="12551" width="8.5703125" style="105" customWidth="1"/>
    <col min="12552" max="12552" width="6.7109375" style="105" customWidth="1"/>
    <col min="12553" max="12553" width="11.28515625" style="105" customWidth="1"/>
    <col min="12554" max="12554" width="12.28515625" style="105" customWidth="1"/>
    <col min="12555" max="12801" width="9.140625" style="105"/>
    <col min="12802" max="12802" width="3.5703125" style="105" customWidth="1"/>
    <col min="12803" max="12803" width="40.85546875" style="105" customWidth="1"/>
    <col min="12804" max="12804" width="5.140625" style="105" customWidth="1"/>
    <col min="12805" max="12806" width="4.28515625" style="105" customWidth="1"/>
    <col min="12807" max="12807" width="8.5703125" style="105" customWidth="1"/>
    <col min="12808" max="12808" width="6.7109375" style="105" customWidth="1"/>
    <col min="12809" max="12809" width="11.28515625" style="105" customWidth="1"/>
    <col min="12810" max="12810" width="12.28515625" style="105" customWidth="1"/>
    <col min="12811" max="13057" width="9.140625" style="105"/>
    <col min="13058" max="13058" width="3.5703125" style="105" customWidth="1"/>
    <col min="13059" max="13059" width="40.85546875" style="105" customWidth="1"/>
    <col min="13060" max="13060" width="5.140625" style="105" customWidth="1"/>
    <col min="13061" max="13062" width="4.28515625" style="105" customWidth="1"/>
    <col min="13063" max="13063" width="8.5703125" style="105" customWidth="1"/>
    <col min="13064" max="13064" width="6.7109375" style="105" customWidth="1"/>
    <col min="13065" max="13065" width="11.28515625" style="105" customWidth="1"/>
    <col min="13066" max="13066" width="12.28515625" style="105" customWidth="1"/>
    <col min="13067" max="13313" width="9.140625" style="105"/>
    <col min="13314" max="13314" width="3.5703125" style="105" customWidth="1"/>
    <col min="13315" max="13315" width="40.85546875" style="105" customWidth="1"/>
    <col min="13316" max="13316" width="5.140625" style="105" customWidth="1"/>
    <col min="13317" max="13318" width="4.28515625" style="105" customWidth="1"/>
    <col min="13319" max="13319" width="8.5703125" style="105" customWidth="1"/>
    <col min="13320" max="13320" width="6.7109375" style="105" customWidth="1"/>
    <col min="13321" max="13321" width="11.28515625" style="105" customWidth="1"/>
    <col min="13322" max="13322" width="12.28515625" style="105" customWidth="1"/>
    <col min="13323" max="13569" width="9.140625" style="105"/>
    <col min="13570" max="13570" width="3.5703125" style="105" customWidth="1"/>
    <col min="13571" max="13571" width="40.85546875" style="105" customWidth="1"/>
    <col min="13572" max="13572" width="5.140625" style="105" customWidth="1"/>
    <col min="13573" max="13574" width="4.28515625" style="105" customWidth="1"/>
    <col min="13575" max="13575" width="8.5703125" style="105" customWidth="1"/>
    <col min="13576" max="13576" width="6.7109375" style="105" customWidth="1"/>
    <col min="13577" max="13577" width="11.28515625" style="105" customWidth="1"/>
    <col min="13578" max="13578" width="12.28515625" style="105" customWidth="1"/>
    <col min="13579" max="13825" width="9.140625" style="105"/>
    <col min="13826" max="13826" width="3.5703125" style="105" customWidth="1"/>
    <col min="13827" max="13827" width="40.85546875" style="105" customWidth="1"/>
    <col min="13828" max="13828" width="5.140625" style="105" customWidth="1"/>
    <col min="13829" max="13830" width="4.28515625" style="105" customWidth="1"/>
    <col min="13831" max="13831" width="8.5703125" style="105" customWidth="1"/>
    <col min="13832" max="13832" width="6.7109375" style="105" customWidth="1"/>
    <col min="13833" max="13833" width="11.28515625" style="105" customWidth="1"/>
    <col min="13834" max="13834" width="12.28515625" style="105" customWidth="1"/>
    <col min="13835" max="14081" width="9.140625" style="105"/>
    <col min="14082" max="14082" width="3.5703125" style="105" customWidth="1"/>
    <col min="14083" max="14083" width="40.85546875" style="105" customWidth="1"/>
    <col min="14084" max="14084" width="5.140625" style="105" customWidth="1"/>
    <col min="14085" max="14086" width="4.28515625" style="105" customWidth="1"/>
    <col min="14087" max="14087" width="8.5703125" style="105" customWidth="1"/>
    <col min="14088" max="14088" width="6.7109375" style="105" customWidth="1"/>
    <col min="14089" max="14089" width="11.28515625" style="105" customWidth="1"/>
    <col min="14090" max="14090" width="12.28515625" style="105" customWidth="1"/>
    <col min="14091" max="14337" width="9.140625" style="105"/>
    <col min="14338" max="14338" width="3.5703125" style="105" customWidth="1"/>
    <col min="14339" max="14339" width="40.85546875" style="105" customWidth="1"/>
    <col min="14340" max="14340" width="5.140625" style="105" customWidth="1"/>
    <col min="14341" max="14342" width="4.28515625" style="105" customWidth="1"/>
    <col min="14343" max="14343" width="8.5703125" style="105" customWidth="1"/>
    <col min="14344" max="14344" width="6.7109375" style="105" customWidth="1"/>
    <col min="14345" max="14345" width="11.28515625" style="105" customWidth="1"/>
    <col min="14346" max="14346" width="12.28515625" style="105" customWidth="1"/>
    <col min="14347" max="14593" width="9.140625" style="105"/>
    <col min="14594" max="14594" width="3.5703125" style="105" customWidth="1"/>
    <col min="14595" max="14595" width="40.85546875" style="105" customWidth="1"/>
    <col min="14596" max="14596" width="5.140625" style="105" customWidth="1"/>
    <col min="14597" max="14598" width="4.28515625" style="105" customWidth="1"/>
    <col min="14599" max="14599" width="8.5703125" style="105" customWidth="1"/>
    <col min="14600" max="14600" width="6.7109375" style="105" customWidth="1"/>
    <col min="14601" max="14601" width="11.28515625" style="105" customWidth="1"/>
    <col min="14602" max="14602" width="12.28515625" style="105" customWidth="1"/>
    <col min="14603" max="14849" width="9.140625" style="105"/>
    <col min="14850" max="14850" width="3.5703125" style="105" customWidth="1"/>
    <col min="14851" max="14851" width="40.85546875" style="105" customWidth="1"/>
    <col min="14852" max="14852" width="5.140625" style="105" customWidth="1"/>
    <col min="14853" max="14854" width="4.28515625" style="105" customWidth="1"/>
    <col min="14855" max="14855" width="8.5703125" style="105" customWidth="1"/>
    <col min="14856" max="14856" width="6.7109375" style="105" customWidth="1"/>
    <col min="14857" max="14857" width="11.28515625" style="105" customWidth="1"/>
    <col min="14858" max="14858" width="12.28515625" style="105" customWidth="1"/>
    <col min="14859" max="15105" width="9.140625" style="105"/>
    <col min="15106" max="15106" width="3.5703125" style="105" customWidth="1"/>
    <col min="15107" max="15107" width="40.85546875" style="105" customWidth="1"/>
    <col min="15108" max="15108" width="5.140625" style="105" customWidth="1"/>
    <col min="15109" max="15110" width="4.28515625" style="105" customWidth="1"/>
    <col min="15111" max="15111" width="8.5703125" style="105" customWidth="1"/>
    <col min="15112" max="15112" width="6.7109375" style="105" customWidth="1"/>
    <col min="15113" max="15113" width="11.28515625" style="105" customWidth="1"/>
    <col min="15114" max="15114" width="12.28515625" style="105" customWidth="1"/>
    <col min="15115" max="15361" width="9.140625" style="105"/>
    <col min="15362" max="15362" width="3.5703125" style="105" customWidth="1"/>
    <col min="15363" max="15363" width="40.85546875" style="105" customWidth="1"/>
    <col min="15364" max="15364" width="5.140625" style="105" customWidth="1"/>
    <col min="15365" max="15366" width="4.28515625" style="105" customWidth="1"/>
    <col min="15367" max="15367" width="8.5703125" style="105" customWidth="1"/>
    <col min="15368" max="15368" width="6.7109375" style="105" customWidth="1"/>
    <col min="15369" max="15369" width="11.28515625" style="105" customWidth="1"/>
    <col min="15370" max="15370" width="12.28515625" style="105" customWidth="1"/>
    <col min="15371" max="15617" width="9.140625" style="105"/>
    <col min="15618" max="15618" width="3.5703125" style="105" customWidth="1"/>
    <col min="15619" max="15619" width="40.85546875" style="105" customWidth="1"/>
    <col min="15620" max="15620" width="5.140625" style="105" customWidth="1"/>
    <col min="15621" max="15622" width="4.28515625" style="105" customWidth="1"/>
    <col min="15623" max="15623" width="8.5703125" style="105" customWidth="1"/>
    <col min="15624" max="15624" width="6.7109375" style="105" customWidth="1"/>
    <col min="15625" max="15625" width="11.28515625" style="105" customWidth="1"/>
    <col min="15626" max="15626" width="12.28515625" style="105" customWidth="1"/>
    <col min="15627" max="15873" width="9.140625" style="105"/>
    <col min="15874" max="15874" width="3.5703125" style="105" customWidth="1"/>
    <col min="15875" max="15875" width="40.85546875" style="105" customWidth="1"/>
    <col min="15876" max="15876" width="5.140625" style="105" customWidth="1"/>
    <col min="15877" max="15878" width="4.28515625" style="105" customWidth="1"/>
    <col min="15879" max="15879" width="8.5703125" style="105" customWidth="1"/>
    <col min="15880" max="15880" width="6.7109375" style="105" customWidth="1"/>
    <col min="15881" max="15881" width="11.28515625" style="105" customWidth="1"/>
    <col min="15882" max="15882" width="12.28515625" style="105" customWidth="1"/>
    <col min="15883" max="16129" width="9.140625" style="105"/>
    <col min="16130" max="16130" width="3.5703125" style="105" customWidth="1"/>
    <col min="16131" max="16131" width="40.85546875" style="105" customWidth="1"/>
    <col min="16132" max="16132" width="5.140625" style="105" customWidth="1"/>
    <col min="16133" max="16134" width="4.28515625" style="105" customWidth="1"/>
    <col min="16135" max="16135" width="8.5703125" style="105" customWidth="1"/>
    <col min="16136" max="16136" width="6.7109375" style="105" customWidth="1"/>
    <col min="16137" max="16137" width="11.28515625" style="105" customWidth="1"/>
    <col min="16138" max="16138" width="12.28515625" style="105" customWidth="1"/>
    <col min="16139" max="16384" width="9.140625" style="105"/>
  </cols>
  <sheetData>
    <row r="1" spans="1:10" ht="113.25" customHeight="1">
      <c r="A1" s="294">
        <v>1</v>
      </c>
      <c r="G1" s="352" t="s">
        <v>309</v>
      </c>
      <c r="H1" s="352"/>
      <c r="I1" s="352"/>
      <c r="J1" s="352"/>
    </row>
    <row r="2" spans="1:10" ht="21.75" customHeight="1">
      <c r="H2" s="106"/>
      <c r="I2" s="106"/>
      <c r="J2" s="106"/>
    </row>
    <row r="3" spans="1:10" s="107" customFormat="1" ht="65.25" customHeight="1">
      <c r="C3" s="349" t="s">
        <v>310</v>
      </c>
      <c r="D3" s="349"/>
      <c r="E3" s="349"/>
      <c r="F3" s="349"/>
      <c r="G3" s="349"/>
      <c r="H3" s="349"/>
      <c r="I3" s="349"/>
      <c r="J3" s="350"/>
    </row>
    <row r="4" spans="1:10" s="108" customFormat="1">
      <c r="C4" s="99"/>
      <c r="D4" s="99"/>
      <c r="E4" s="220"/>
      <c r="F4" s="220"/>
      <c r="G4" s="221"/>
      <c r="H4" s="351" t="s">
        <v>52</v>
      </c>
      <c r="I4" s="351"/>
      <c r="J4" s="351"/>
    </row>
    <row r="5" spans="1:10" s="109" customFormat="1" ht="75.75" customHeight="1">
      <c r="C5" s="89" t="s">
        <v>53</v>
      </c>
      <c r="D5" s="89" t="s">
        <v>54</v>
      </c>
      <c r="E5" s="91" t="s">
        <v>89</v>
      </c>
      <c r="F5" s="91" t="s">
        <v>90</v>
      </c>
      <c r="G5" s="91" t="s">
        <v>91</v>
      </c>
      <c r="H5" s="91" t="s">
        <v>92</v>
      </c>
      <c r="I5" s="91" t="s">
        <v>235</v>
      </c>
      <c r="J5" s="222" t="s">
        <v>165</v>
      </c>
    </row>
    <row r="6" spans="1:10" s="110" customFormat="1" ht="15.75">
      <c r="C6" s="90">
        <v>1</v>
      </c>
      <c r="D6" s="90">
        <v>2</v>
      </c>
      <c r="E6" s="223" t="s">
        <v>93</v>
      </c>
      <c r="F6" s="223" t="s">
        <v>55</v>
      </c>
      <c r="G6" s="223" t="s">
        <v>56</v>
      </c>
      <c r="H6" s="223" t="s">
        <v>57</v>
      </c>
      <c r="I6" s="223" t="s">
        <v>58</v>
      </c>
      <c r="J6" s="224">
        <v>7</v>
      </c>
    </row>
    <row r="7" spans="1:10" s="111" customFormat="1" ht="18.75">
      <c r="C7" s="89">
        <v>1</v>
      </c>
      <c r="D7" s="93" t="s">
        <v>104</v>
      </c>
      <c r="E7" s="91" t="s">
        <v>94</v>
      </c>
      <c r="F7" s="91" t="s">
        <v>248</v>
      </c>
      <c r="G7" s="91" t="s">
        <v>249</v>
      </c>
      <c r="H7" s="91" t="s">
        <v>119</v>
      </c>
      <c r="I7" s="190">
        <f>I8+I16+I27+I29</f>
        <v>297.8</v>
      </c>
      <c r="J7" s="197">
        <f>J9+J17+J27+J31</f>
        <v>2090.8999999999996</v>
      </c>
    </row>
    <row r="8" spans="1:10" s="111" customFormat="1" ht="37.5">
      <c r="C8" s="89">
        <v>2</v>
      </c>
      <c r="D8" s="93" t="s">
        <v>250</v>
      </c>
      <c r="E8" s="91" t="s">
        <v>94</v>
      </c>
      <c r="F8" s="91" t="s">
        <v>95</v>
      </c>
      <c r="G8" s="91" t="s">
        <v>249</v>
      </c>
      <c r="H8" s="91" t="s">
        <v>119</v>
      </c>
      <c r="I8" s="190">
        <f>I9</f>
        <v>27.400000000000006</v>
      </c>
      <c r="J8" s="197">
        <f>J9</f>
        <v>467.9</v>
      </c>
    </row>
    <row r="9" spans="1:10" s="111" customFormat="1" ht="40.5" customHeight="1">
      <c r="C9" s="89">
        <v>3</v>
      </c>
      <c r="D9" s="93" t="s">
        <v>49</v>
      </c>
      <c r="E9" s="91" t="s">
        <v>94</v>
      </c>
      <c r="F9" s="91" t="s">
        <v>95</v>
      </c>
      <c r="G9" s="91" t="s">
        <v>251</v>
      </c>
      <c r="H9" s="91" t="s">
        <v>119</v>
      </c>
      <c r="I9" s="190">
        <f>I10</f>
        <v>27.400000000000006</v>
      </c>
      <c r="J9" s="194">
        <f>J10</f>
        <v>467.9</v>
      </c>
    </row>
    <row r="10" spans="1:10" s="111" customFormat="1" ht="38.25" customHeight="1">
      <c r="C10" s="89">
        <v>4</v>
      </c>
      <c r="D10" s="93" t="s">
        <v>96</v>
      </c>
      <c r="E10" s="91" t="s">
        <v>94</v>
      </c>
      <c r="F10" s="91" t="s">
        <v>95</v>
      </c>
      <c r="G10" s="91" t="s">
        <v>251</v>
      </c>
      <c r="H10" s="91" t="s">
        <v>119</v>
      </c>
      <c r="I10" s="190">
        <f>I11+I13+I15+I12+I14</f>
        <v>27.400000000000006</v>
      </c>
      <c r="J10" s="194">
        <f>J11+J12+J13+J14+J15</f>
        <v>467.9</v>
      </c>
    </row>
    <row r="11" spans="1:10" s="111" customFormat="1" ht="48" customHeight="1">
      <c r="C11" s="89">
        <v>5</v>
      </c>
      <c r="D11" s="100" t="s">
        <v>252</v>
      </c>
      <c r="E11" s="91" t="s">
        <v>94</v>
      </c>
      <c r="F11" s="91" t="s">
        <v>95</v>
      </c>
      <c r="G11" s="91" t="s">
        <v>253</v>
      </c>
      <c r="H11" s="91" t="s">
        <v>97</v>
      </c>
      <c r="I11" s="190">
        <v>-94.1</v>
      </c>
      <c r="J11" s="194">
        <v>346.4</v>
      </c>
    </row>
    <row r="12" spans="1:10" s="111" customFormat="1" ht="48" customHeight="1">
      <c r="C12" s="89">
        <v>6</v>
      </c>
      <c r="D12" s="100" t="s">
        <v>252</v>
      </c>
      <c r="E12" s="91" t="s">
        <v>94</v>
      </c>
      <c r="F12" s="91" t="s">
        <v>95</v>
      </c>
      <c r="G12" s="91" t="s">
        <v>322</v>
      </c>
      <c r="H12" s="91" t="s">
        <v>97</v>
      </c>
      <c r="I12" s="190">
        <v>13</v>
      </c>
      <c r="J12" s="194">
        <v>13</v>
      </c>
    </row>
    <row r="13" spans="1:10" s="111" customFormat="1" ht="48.75" customHeight="1">
      <c r="C13" s="89">
        <v>7</v>
      </c>
      <c r="D13" s="100" t="s">
        <v>254</v>
      </c>
      <c r="E13" s="91" t="s">
        <v>94</v>
      </c>
      <c r="F13" s="91" t="s">
        <v>95</v>
      </c>
      <c r="G13" s="91" t="s">
        <v>255</v>
      </c>
      <c r="H13" s="91" t="s">
        <v>256</v>
      </c>
      <c r="I13" s="190">
        <v>104.5</v>
      </c>
      <c r="J13" s="194">
        <v>104.5</v>
      </c>
    </row>
    <row r="14" spans="1:10" s="111" customFormat="1" ht="48.75" customHeight="1">
      <c r="C14" s="89">
        <v>8</v>
      </c>
      <c r="D14" s="100" t="s">
        <v>254</v>
      </c>
      <c r="E14" s="91" t="s">
        <v>94</v>
      </c>
      <c r="F14" s="91" t="s">
        <v>95</v>
      </c>
      <c r="G14" s="91" t="s">
        <v>322</v>
      </c>
      <c r="H14" s="91" t="s">
        <v>256</v>
      </c>
      <c r="I14" s="190">
        <v>4</v>
      </c>
      <c r="J14" s="194">
        <v>4</v>
      </c>
    </row>
    <row r="15" spans="1:10" s="111" customFormat="1" ht="57" customHeight="1">
      <c r="C15" s="89">
        <v>9</v>
      </c>
      <c r="D15" s="100" t="s">
        <v>100</v>
      </c>
      <c r="E15" s="91" t="s">
        <v>94</v>
      </c>
      <c r="F15" s="91" t="s">
        <v>95</v>
      </c>
      <c r="G15" s="91" t="s">
        <v>257</v>
      </c>
      <c r="H15" s="91" t="s">
        <v>99</v>
      </c>
      <c r="I15" s="190" t="s">
        <v>209</v>
      </c>
      <c r="J15" s="194">
        <v>0</v>
      </c>
    </row>
    <row r="16" spans="1:10" s="111" customFormat="1" ht="45" customHeight="1">
      <c r="C16" s="89">
        <v>10</v>
      </c>
      <c r="D16" s="100" t="s">
        <v>250</v>
      </c>
      <c r="E16" s="91" t="s">
        <v>94</v>
      </c>
      <c r="F16" s="91" t="s">
        <v>98</v>
      </c>
      <c r="G16" s="91" t="s">
        <v>249</v>
      </c>
      <c r="H16" s="91" t="s">
        <v>119</v>
      </c>
      <c r="I16" s="190">
        <f>I17</f>
        <v>270.10000000000002</v>
      </c>
      <c r="J16" s="194">
        <f>J17</f>
        <v>1572.7</v>
      </c>
    </row>
    <row r="17" spans="3:10" s="111" customFormat="1" ht="38.25" customHeight="1">
      <c r="C17" s="89">
        <v>11</v>
      </c>
      <c r="D17" s="93" t="s">
        <v>48</v>
      </c>
      <c r="E17" s="91" t="s">
        <v>94</v>
      </c>
      <c r="F17" s="91" t="s">
        <v>98</v>
      </c>
      <c r="G17" s="91" t="s">
        <v>249</v>
      </c>
      <c r="H17" s="91" t="s">
        <v>119</v>
      </c>
      <c r="I17" s="190">
        <f>I18+I19+I20+I21+I22+I23</f>
        <v>270.10000000000002</v>
      </c>
      <c r="J17" s="195">
        <f>J18+J22+J23+J20+J19+J21</f>
        <v>1572.7</v>
      </c>
    </row>
    <row r="18" spans="3:10" s="111" customFormat="1" ht="42" customHeight="1">
      <c r="C18" s="89">
        <v>12</v>
      </c>
      <c r="D18" s="100" t="s">
        <v>252</v>
      </c>
      <c r="E18" s="91" t="s">
        <v>94</v>
      </c>
      <c r="F18" s="91" t="s">
        <v>98</v>
      </c>
      <c r="G18" s="91" t="s">
        <v>258</v>
      </c>
      <c r="H18" s="91" t="s">
        <v>97</v>
      </c>
      <c r="I18" s="190">
        <v>-393.3</v>
      </c>
      <c r="J18" s="194">
        <v>544.4</v>
      </c>
    </row>
    <row r="19" spans="3:10" s="111" customFormat="1" ht="42" customHeight="1">
      <c r="C19" s="89">
        <v>13</v>
      </c>
      <c r="D19" s="100" t="s">
        <v>252</v>
      </c>
      <c r="E19" s="91" t="s">
        <v>94</v>
      </c>
      <c r="F19" s="91" t="s">
        <v>98</v>
      </c>
      <c r="G19" s="91" t="s">
        <v>323</v>
      </c>
      <c r="H19" s="91" t="s">
        <v>97</v>
      </c>
      <c r="I19" s="190">
        <v>250</v>
      </c>
      <c r="J19" s="194">
        <v>250</v>
      </c>
    </row>
    <row r="20" spans="3:10" s="111" customFormat="1" ht="48" customHeight="1">
      <c r="C20" s="89">
        <v>14</v>
      </c>
      <c r="D20" s="100" t="s">
        <v>254</v>
      </c>
      <c r="E20" s="91" t="s">
        <v>94</v>
      </c>
      <c r="F20" s="91" t="s">
        <v>98</v>
      </c>
      <c r="G20" s="91" t="s">
        <v>259</v>
      </c>
      <c r="H20" s="91" t="s">
        <v>256</v>
      </c>
      <c r="I20" s="190">
        <v>168.9</v>
      </c>
      <c r="J20" s="194">
        <v>168.9</v>
      </c>
    </row>
    <row r="21" spans="3:10" s="111" customFormat="1" ht="48" customHeight="1">
      <c r="C21" s="89">
        <v>15</v>
      </c>
      <c r="D21" s="100" t="s">
        <v>254</v>
      </c>
      <c r="E21" s="91" t="s">
        <v>94</v>
      </c>
      <c r="F21" s="91" t="s">
        <v>98</v>
      </c>
      <c r="G21" s="91" t="s">
        <v>323</v>
      </c>
      <c r="H21" s="91" t="s">
        <v>256</v>
      </c>
      <c r="I21" s="190">
        <v>71</v>
      </c>
      <c r="J21" s="194">
        <v>71</v>
      </c>
    </row>
    <row r="22" spans="3:10" s="111" customFormat="1" ht="68.25" customHeight="1">
      <c r="C22" s="89">
        <v>16</v>
      </c>
      <c r="D22" s="101" t="s">
        <v>100</v>
      </c>
      <c r="E22" s="91" t="s">
        <v>94</v>
      </c>
      <c r="F22" s="91" t="s">
        <v>98</v>
      </c>
      <c r="G22" s="91" t="s">
        <v>260</v>
      </c>
      <c r="H22" s="91" t="s">
        <v>99</v>
      </c>
      <c r="I22" s="190">
        <v>119.5</v>
      </c>
      <c r="J22" s="194">
        <v>430.4</v>
      </c>
    </row>
    <row r="23" spans="3:10" s="111" customFormat="1" ht="41.25" customHeight="1">
      <c r="C23" s="89">
        <v>17</v>
      </c>
      <c r="D23" s="165" t="s">
        <v>101</v>
      </c>
      <c r="E23" s="91" t="s">
        <v>94</v>
      </c>
      <c r="F23" s="91" t="s">
        <v>98</v>
      </c>
      <c r="G23" s="91" t="s">
        <v>261</v>
      </c>
      <c r="H23" s="91" t="s">
        <v>156</v>
      </c>
      <c r="I23" s="190">
        <f>I24+I25+I26</f>
        <v>54</v>
      </c>
      <c r="J23" s="194">
        <f>J24+J25+J26</f>
        <v>108</v>
      </c>
    </row>
    <row r="24" spans="3:10" s="111" customFormat="1" ht="18.75" customHeight="1">
      <c r="C24" s="89">
        <v>18</v>
      </c>
      <c r="D24" s="165" t="s">
        <v>101</v>
      </c>
      <c r="E24" s="91" t="s">
        <v>94</v>
      </c>
      <c r="F24" s="91" t="s">
        <v>98</v>
      </c>
      <c r="G24" s="91" t="s">
        <v>261</v>
      </c>
      <c r="H24" s="91" t="s">
        <v>103</v>
      </c>
      <c r="I24" s="190">
        <v>60</v>
      </c>
      <c r="J24" s="194">
        <v>95</v>
      </c>
    </row>
    <row r="25" spans="3:10" s="109" customFormat="1" ht="22.5" customHeight="1">
      <c r="C25" s="89">
        <v>19</v>
      </c>
      <c r="D25" s="101" t="s">
        <v>102</v>
      </c>
      <c r="E25" s="91" t="s">
        <v>94</v>
      </c>
      <c r="F25" s="91" t="s">
        <v>98</v>
      </c>
      <c r="G25" s="91" t="s">
        <v>261</v>
      </c>
      <c r="H25" s="91" t="s">
        <v>162</v>
      </c>
      <c r="I25" s="190">
        <v>4</v>
      </c>
      <c r="J25" s="194">
        <v>8</v>
      </c>
    </row>
    <row r="26" spans="3:10" s="109" customFormat="1" ht="36.75" customHeight="1">
      <c r="C26" s="89">
        <v>20</v>
      </c>
      <c r="D26" s="101" t="s">
        <v>102</v>
      </c>
      <c r="E26" s="91" t="s">
        <v>94</v>
      </c>
      <c r="F26" s="91" t="s">
        <v>98</v>
      </c>
      <c r="G26" s="91" t="s">
        <v>261</v>
      </c>
      <c r="H26" s="91" t="s">
        <v>163</v>
      </c>
      <c r="I26" s="190">
        <v>-10</v>
      </c>
      <c r="J26" s="194">
        <v>5</v>
      </c>
    </row>
    <row r="27" spans="3:10" s="109" customFormat="1" ht="75.75" customHeight="1">
      <c r="C27" s="89">
        <v>21</v>
      </c>
      <c r="D27" s="101" t="s">
        <v>240</v>
      </c>
      <c r="E27" s="91" t="s">
        <v>94</v>
      </c>
      <c r="F27" s="91" t="s">
        <v>262</v>
      </c>
      <c r="G27" s="91" t="s">
        <v>260</v>
      </c>
      <c r="H27" s="91" t="s">
        <v>119</v>
      </c>
      <c r="I27" s="190">
        <f>I28</f>
        <v>0.3</v>
      </c>
      <c r="J27" s="195">
        <f>J28</f>
        <v>0.3</v>
      </c>
    </row>
    <row r="28" spans="3:10" s="109" customFormat="1" ht="25.5" customHeight="1">
      <c r="C28" s="89">
        <v>22</v>
      </c>
      <c r="D28" s="101" t="s">
        <v>263</v>
      </c>
      <c r="E28" s="91" t="s">
        <v>94</v>
      </c>
      <c r="F28" s="91" t="s">
        <v>262</v>
      </c>
      <c r="G28" s="91" t="s">
        <v>260</v>
      </c>
      <c r="H28" s="91" t="s">
        <v>264</v>
      </c>
      <c r="I28" s="190">
        <v>0.3</v>
      </c>
      <c r="J28" s="194">
        <v>0.3</v>
      </c>
    </row>
    <row r="29" spans="3:10" s="109" customFormat="1" ht="44.25" customHeight="1">
      <c r="C29" s="89">
        <v>23</v>
      </c>
      <c r="D29" s="101" t="s">
        <v>169</v>
      </c>
      <c r="E29" s="91" t="s">
        <v>94</v>
      </c>
      <c r="F29" s="91" t="s">
        <v>172</v>
      </c>
      <c r="G29" s="91" t="s">
        <v>260</v>
      </c>
      <c r="H29" s="91" t="s">
        <v>119</v>
      </c>
      <c r="I29" s="190">
        <v>0</v>
      </c>
      <c r="J29" s="195">
        <v>0</v>
      </c>
    </row>
    <row r="30" spans="3:10" s="109" customFormat="1" ht="21.75" customHeight="1">
      <c r="C30" s="89">
        <v>24</v>
      </c>
      <c r="D30" s="101" t="s">
        <v>171</v>
      </c>
      <c r="E30" s="91" t="s">
        <v>94</v>
      </c>
      <c r="F30" s="91" t="s">
        <v>172</v>
      </c>
      <c r="G30" s="91" t="s">
        <v>260</v>
      </c>
      <c r="H30" s="91" t="s">
        <v>173</v>
      </c>
      <c r="I30" s="190">
        <v>0</v>
      </c>
      <c r="J30" s="194">
        <v>0</v>
      </c>
    </row>
    <row r="31" spans="3:10" s="109" customFormat="1" ht="55.5" customHeight="1">
      <c r="C31" s="89">
        <v>25</v>
      </c>
      <c r="D31" s="293" t="s">
        <v>383</v>
      </c>
      <c r="E31" s="91" t="s">
        <v>94</v>
      </c>
      <c r="F31" s="91" t="s">
        <v>111</v>
      </c>
      <c r="G31" s="91" t="s">
        <v>260</v>
      </c>
      <c r="H31" s="91" t="s">
        <v>119</v>
      </c>
      <c r="I31" s="190">
        <f>I32</f>
        <v>50</v>
      </c>
      <c r="J31" s="195">
        <f>J32</f>
        <v>50</v>
      </c>
    </row>
    <row r="32" spans="3:10" s="109" customFormat="1" ht="21.75" customHeight="1">
      <c r="C32" s="89">
        <v>26</v>
      </c>
      <c r="D32" s="291" t="s">
        <v>381</v>
      </c>
      <c r="E32" s="91" t="s">
        <v>94</v>
      </c>
      <c r="F32" s="91" t="s">
        <v>111</v>
      </c>
      <c r="G32" s="91" t="s">
        <v>260</v>
      </c>
      <c r="H32" s="91" t="s">
        <v>384</v>
      </c>
      <c r="I32" s="190">
        <v>50</v>
      </c>
      <c r="J32" s="194">
        <v>50</v>
      </c>
    </row>
    <row r="33" spans="3:11" s="109" customFormat="1" ht="20.25" customHeight="1">
      <c r="C33" s="89">
        <v>27</v>
      </c>
      <c r="D33" s="93" t="s">
        <v>250</v>
      </c>
      <c r="E33" s="196" t="s">
        <v>95</v>
      </c>
      <c r="F33" s="196" t="s">
        <v>105</v>
      </c>
      <c r="G33" s="196" t="s">
        <v>249</v>
      </c>
      <c r="H33" s="91" t="s">
        <v>119</v>
      </c>
      <c r="I33" s="190">
        <f>I34</f>
        <v>26.6</v>
      </c>
      <c r="J33" s="197">
        <f>J36</f>
        <v>333.4</v>
      </c>
    </row>
    <row r="34" spans="3:11" s="109" customFormat="1" ht="18.75" customHeight="1">
      <c r="C34" s="89">
        <v>28</v>
      </c>
      <c r="D34" s="93" t="s">
        <v>106</v>
      </c>
      <c r="E34" s="196" t="s">
        <v>95</v>
      </c>
      <c r="F34" s="196" t="s">
        <v>105</v>
      </c>
      <c r="G34" s="196" t="s">
        <v>249</v>
      </c>
      <c r="H34" s="91" t="s">
        <v>119</v>
      </c>
      <c r="I34" s="190">
        <f>I35</f>
        <v>26.6</v>
      </c>
      <c r="J34" s="197">
        <f>J35</f>
        <v>333.4</v>
      </c>
    </row>
    <row r="35" spans="3:11" s="109" customFormat="1" ht="36.75" customHeight="1">
      <c r="C35" s="89">
        <v>29</v>
      </c>
      <c r="D35" s="93" t="s">
        <v>63</v>
      </c>
      <c r="E35" s="196" t="s">
        <v>95</v>
      </c>
      <c r="F35" s="196" t="s">
        <v>105</v>
      </c>
      <c r="G35" s="196" t="s">
        <v>265</v>
      </c>
      <c r="H35" s="91" t="s">
        <v>119</v>
      </c>
      <c r="I35" s="190">
        <f>I36</f>
        <v>26.6</v>
      </c>
      <c r="J35" s="194">
        <f>J36</f>
        <v>333.4</v>
      </c>
    </row>
    <row r="36" spans="3:11" s="109" customFormat="1" ht="27" customHeight="1">
      <c r="C36" s="89">
        <v>30</v>
      </c>
      <c r="D36" s="93" t="s">
        <v>107</v>
      </c>
      <c r="E36" s="196" t="s">
        <v>95</v>
      </c>
      <c r="F36" s="196" t="s">
        <v>105</v>
      </c>
      <c r="G36" s="196" t="s">
        <v>265</v>
      </c>
      <c r="H36" s="91" t="s">
        <v>119</v>
      </c>
      <c r="I36" s="190">
        <f>I37+I38+I39</f>
        <v>26.6</v>
      </c>
      <c r="J36" s="194">
        <f>J37+J38+J39</f>
        <v>333.4</v>
      </c>
    </row>
    <row r="37" spans="3:11" s="109" customFormat="1" ht="39" customHeight="1">
      <c r="C37" s="89">
        <v>31</v>
      </c>
      <c r="D37" s="100" t="s">
        <v>252</v>
      </c>
      <c r="E37" s="196" t="s">
        <v>95</v>
      </c>
      <c r="F37" s="196" t="s">
        <v>105</v>
      </c>
      <c r="G37" s="196" t="s">
        <v>265</v>
      </c>
      <c r="H37" s="91" t="s">
        <v>97</v>
      </c>
      <c r="I37" s="190">
        <v>-60.8</v>
      </c>
      <c r="J37" s="194">
        <v>216</v>
      </c>
    </row>
    <row r="38" spans="3:11" s="109" customFormat="1" ht="40.5" customHeight="1">
      <c r="C38" s="89">
        <v>32</v>
      </c>
      <c r="D38" s="100" t="s">
        <v>254</v>
      </c>
      <c r="E38" s="196" t="s">
        <v>95</v>
      </c>
      <c r="F38" s="196" t="s">
        <v>105</v>
      </c>
      <c r="G38" s="196" t="s">
        <v>265</v>
      </c>
      <c r="H38" s="91" t="s">
        <v>256</v>
      </c>
      <c r="I38" s="190">
        <v>66</v>
      </c>
      <c r="J38" s="194">
        <v>66</v>
      </c>
    </row>
    <row r="39" spans="3:11" s="109" customFormat="1" ht="60.75" customHeight="1">
      <c r="C39" s="89">
        <v>33</v>
      </c>
      <c r="D39" s="93" t="s">
        <v>100</v>
      </c>
      <c r="E39" s="196" t="s">
        <v>95</v>
      </c>
      <c r="F39" s="196" t="s">
        <v>105</v>
      </c>
      <c r="G39" s="196" t="s">
        <v>265</v>
      </c>
      <c r="H39" s="91" t="s">
        <v>99</v>
      </c>
      <c r="I39" s="190">
        <v>21.4</v>
      </c>
      <c r="J39" s="194">
        <v>51.4</v>
      </c>
    </row>
    <row r="40" spans="3:11" s="112" customFormat="1" ht="60" customHeight="1">
      <c r="C40" s="89">
        <v>34</v>
      </c>
      <c r="D40" s="93" t="s">
        <v>177</v>
      </c>
      <c r="E40" s="196" t="s">
        <v>105</v>
      </c>
      <c r="F40" s="196" t="s">
        <v>108</v>
      </c>
      <c r="G40" s="196" t="s">
        <v>249</v>
      </c>
      <c r="H40" s="91" t="s">
        <v>119</v>
      </c>
      <c r="I40" s="190">
        <f>I41</f>
        <v>15</v>
      </c>
      <c r="J40" s="195">
        <f>J41</f>
        <v>65</v>
      </c>
    </row>
    <row r="41" spans="3:11" s="112" customFormat="1" ht="39.75" customHeight="1">
      <c r="C41" s="89">
        <v>35</v>
      </c>
      <c r="D41" s="93" t="s">
        <v>266</v>
      </c>
      <c r="E41" s="196" t="s">
        <v>105</v>
      </c>
      <c r="F41" s="196" t="s">
        <v>108</v>
      </c>
      <c r="G41" s="196" t="s">
        <v>267</v>
      </c>
      <c r="H41" s="91" t="s">
        <v>119</v>
      </c>
      <c r="I41" s="190">
        <f>I42</f>
        <v>15</v>
      </c>
      <c r="J41" s="194">
        <f>J43</f>
        <v>65</v>
      </c>
    </row>
    <row r="42" spans="3:11" s="112" customFormat="1" ht="37.5" customHeight="1">
      <c r="C42" s="89">
        <v>36</v>
      </c>
      <c r="D42" s="93" t="s">
        <v>268</v>
      </c>
      <c r="E42" s="196" t="s">
        <v>105</v>
      </c>
      <c r="F42" s="196" t="s">
        <v>108</v>
      </c>
      <c r="G42" s="196" t="s">
        <v>269</v>
      </c>
      <c r="H42" s="91" t="s">
        <v>119</v>
      </c>
      <c r="I42" s="190">
        <f>I43</f>
        <v>15</v>
      </c>
      <c r="J42" s="194">
        <f>J43</f>
        <v>65</v>
      </c>
    </row>
    <row r="43" spans="3:11" s="112" customFormat="1" ht="55.5" customHeight="1">
      <c r="C43" s="89">
        <v>37</v>
      </c>
      <c r="D43" s="93" t="s">
        <v>100</v>
      </c>
      <c r="E43" s="196" t="s">
        <v>105</v>
      </c>
      <c r="F43" s="196" t="s">
        <v>108</v>
      </c>
      <c r="G43" s="196" t="s">
        <v>270</v>
      </c>
      <c r="H43" s="91" t="s">
        <v>99</v>
      </c>
      <c r="I43" s="190">
        <v>15</v>
      </c>
      <c r="J43" s="194">
        <v>65</v>
      </c>
      <c r="K43" s="136"/>
    </row>
    <row r="44" spans="3:11" s="112" customFormat="1" ht="25.5" customHeight="1">
      <c r="C44" s="89">
        <v>38</v>
      </c>
      <c r="D44" s="93" t="s">
        <v>177</v>
      </c>
      <c r="E44" s="196" t="s">
        <v>98</v>
      </c>
      <c r="F44" s="196" t="s">
        <v>175</v>
      </c>
      <c r="G44" s="196" t="s">
        <v>249</v>
      </c>
      <c r="H44" s="91" t="s">
        <v>119</v>
      </c>
      <c r="I44" s="190">
        <f>I45</f>
        <v>27.9</v>
      </c>
      <c r="J44" s="195">
        <f>J45</f>
        <v>483.6</v>
      </c>
    </row>
    <row r="45" spans="3:11" s="112" customFormat="1" ht="38.25" customHeight="1">
      <c r="C45" s="89">
        <v>39</v>
      </c>
      <c r="D45" s="93" t="s">
        <v>266</v>
      </c>
      <c r="E45" s="196" t="s">
        <v>98</v>
      </c>
      <c r="F45" s="196" t="s">
        <v>175</v>
      </c>
      <c r="G45" s="196" t="s">
        <v>267</v>
      </c>
      <c r="H45" s="91" t="s">
        <v>119</v>
      </c>
      <c r="I45" s="190">
        <f>I46</f>
        <v>27.9</v>
      </c>
      <c r="J45" s="194">
        <f>J47</f>
        <v>483.6</v>
      </c>
    </row>
    <row r="46" spans="3:11" s="112" customFormat="1" ht="39" customHeight="1">
      <c r="C46" s="89">
        <v>40</v>
      </c>
      <c r="D46" s="93" t="s">
        <v>271</v>
      </c>
      <c r="E46" s="196" t="s">
        <v>98</v>
      </c>
      <c r="F46" s="196" t="s">
        <v>175</v>
      </c>
      <c r="G46" s="196" t="s">
        <v>272</v>
      </c>
      <c r="H46" s="91" t="s">
        <v>119</v>
      </c>
      <c r="I46" s="190">
        <f>I47</f>
        <v>27.9</v>
      </c>
      <c r="J46" s="194">
        <f>J47</f>
        <v>483.6</v>
      </c>
    </row>
    <row r="47" spans="3:11" s="112" customFormat="1" ht="56.25" customHeight="1">
      <c r="C47" s="89">
        <v>41</v>
      </c>
      <c r="D47" s="93" t="s">
        <v>100</v>
      </c>
      <c r="E47" s="196" t="s">
        <v>98</v>
      </c>
      <c r="F47" s="196" t="s">
        <v>175</v>
      </c>
      <c r="G47" s="196" t="s">
        <v>273</v>
      </c>
      <c r="H47" s="91" t="s">
        <v>99</v>
      </c>
      <c r="I47" s="190">
        <v>27.9</v>
      </c>
      <c r="J47" s="194">
        <v>483.6</v>
      </c>
    </row>
    <row r="48" spans="3:11" s="111" customFormat="1" ht="75" customHeight="1">
      <c r="C48" s="89">
        <v>42</v>
      </c>
      <c r="D48" s="93" t="s">
        <v>177</v>
      </c>
      <c r="E48" s="91" t="s">
        <v>109</v>
      </c>
      <c r="F48" s="91" t="s">
        <v>105</v>
      </c>
      <c r="G48" s="171" t="s">
        <v>249</v>
      </c>
      <c r="H48" s="171" t="s">
        <v>119</v>
      </c>
      <c r="I48" s="191">
        <f>I49</f>
        <v>405</v>
      </c>
      <c r="J48" s="197">
        <f>J50</f>
        <v>505</v>
      </c>
    </row>
    <row r="49" spans="3:10" s="109" customFormat="1" ht="37.5" customHeight="1">
      <c r="C49" s="89">
        <v>43</v>
      </c>
      <c r="D49" s="93" t="s">
        <v>266</v>
      </c>
      <c r="E49" s="91" t="s">
        <v>109</v>
      </c>
      <c r="F49" s="91" t="s">
        <v>105</v>
      </c>
      <c r="G49" s="196" t="s">
        <v>267</v>
      </c>
      <c r="H49" s="171" t="s">
        <v>119</v>
      </c>
      <c r="I49" s="191">
        <f>I50</f>
        <v>405</v>
      </c>
      <c r="J49" s="194">
        <f>J51</f>
        <v>505</v>
      </c>
    </row>
    <row r="50" spans="3:10" s="113" customFormat="1" ht="23.25" customHeight="1">
      <c r="C50" s="89">
        <v>44</v>
      </c>
      <c r="D50" s="93" t="s">
        <v>274</v>
      </c>
      <c r="E50" s="91" t="s">
        <v>109</v>
      </c>
      <c r="F50" s="91" t="s">
        <v>105</v>
      </c>
      <c r="G50" s="171" t="s">
        <v>275</v>
      </c>
      <c r="H50" s="171" t="s">
        <v>119</v>
      </c>
      <c r="I50" s="191">
        <f>I51</f>
        <v>405</v>
      </c>
      <c r="J50" s="194">
        <f>J51</f>
        <v>505</v>
      </c>
    </row>
    <row r="51" spans="3:10" s="112" customFormat="1" ht="57" customHeight="1">
      <c r="C51" s="89">
        <v>45</v>
      </c>
      <c r="D51" s="93" t="s">
        <v>100</v>
      </c>
      <c r="E51" s="91" t="s">
        <v>109</v>
      </c>
      <c r="F51" s="91" t="s">
        <v>105</v>
      </c>
      <c r="G51" s="171" t="s">
        <v>276</v>
      </c>
      <c r="H51" s="171" t="s">
        <v>99</v>
      </c>
      <c r="I51" s="192">
        <v>405</v>
      </c>
      <c r="J51" s="198">
        <v>505</v>
      </c>
    </row>
    <row r="52" spans="3:10" s="111" customFormat="1" ht="54" customHeight="1">
      <c r="C52" s="89">
        <v>46</v>
      </c>
      <c r="D52" s="93" t="s">
        <v>177</v>
      </c>
      <c r="E52" s="91" t="s">
        <v>110</v>
      </c>
      <c r="F52" s="91" t="s">
        <v>94</v>
      </c>
      <c r="G52" s="171" t="s">
        <v>249</v>
      </c>
      <c r="H52" s="171" t="s">
        <v>119</v>
      </c>
      <c r="I52" s="191">
        <f>I53</f>
        <v>-187.9</v>
      </c>
      <c r="J52" s="194">
        <f>J53</f>
        <v>30</v>
      </c>
    </row>
    <row r="53" spans="3:10" s="111" customFormat="1" ht="38.25" customHeight="1">
      <c r="C53" s="89">
        <v>47</v>
      </c>
      <c r="D53" s="93" t="s">
        <v>277</v>
      </c>
      <c r="E53" s="91" t="s">
        <v>110</v>
      </c>
      <c r="F53" s="91" t="s">
        <v>94</v>
      </c>
      <c r="G53" s="171" t="s">
        <v>278</v>
      </c>
      <c r="H53" s="171" t="s">
        <v>119</v>
      </c>
      <c r="I53" s="191">
        <f>I54</f>
        <v>-187.9</v>
      </c>
      <c r="J53" s="197">
        <f>J55</f>
        <v>30</v>
      </c>
    </row>
    <row r="54" spans="3:10" s="111" customFormat="1" ht="23.25" customHeight="1">
      <c r="C54" s="89">
        <v>48</v>
      </c>
      <c r="D54" s="93" t="s">
        <v>279</v>
      </c>
      <c r="E54" s="91" t="s">
        <v>110</v>
      </c>
      <c r="F54" s="91" t="s">
        <v>94</v>
      </c>
      <c r="G54" s="171" t="s">
        <v>280</v>
      </c>
      <c r="H54" s="171" t="s">
        <v>119</v>
      </c>
      <c r="I54" s="191">
        <f>I55</f>
        <v>-187.9</v>
      </c>
      <c r="J54" s="194">
        <f>J55</f>
        <v>30</v>
      </c>
    </row>
    <row r="55" spans="3:10" s="111" customFormat="1" ht="58.5" customHeight="1">
      <c r="C55" s="89">
        <v>49</v>
      </c>
      <c r="D55" s="93" t="s">
        <v>100</v>
      </c>
      <c r="E55" s="91" t="s">
        <v>110</v>
      </c>
      <c r="F55" s="91" t="s">
        <v>94</v>
      </c>
      <c r="G55" s="171" t="s">
        <v>281</v>
      </c>
      <c r="H55" s="171" t="s">
        <v>99</v>
      </c>
      <c r="I55" s="191">
        <v>-187.9</v>
      </c>
      <c r="J55" s="194">
        <v>30</v>
      </c>
    </row>
    <row r="56" spans="3:10" s="111" customFormat="1" ht="73.5" customHeight="1">
      <c r="C56" s="89">
        <v>50</v>
      </c>
      <c r="D56" s="93" t="s">
        <v>177</v>
      </c>
      <c r="E56" s="91" t="s">
        <v>108</v>
      </c>
      <c r="F56" s="91" t="s">
        <v>94</v>
      </c>
      <c r="G56" s="171" t="s">
        <v>249</v>
      </c>
      <c r="H56" s="171" t="s">
        <v>119</v>
      </c>
      <c r="I56" s="191">
        <v>0</v>
      </c>
      <c r="J56" s="197">
        <v>72</v>
      </c>
    </row>
    <row r="57" spans="3:10" s="112" customFormat="1" ht="37.5" customHeight="1">
      <c r="C57" s="89">
        <v>51</v>
      </c>
      <c r="D57" s="93" t="s">
        <v>277</v>
      </c>
      <c r="E57" s="91" t="s">
        <v>108</v>
      </c>
      <c r="F57" s="91" t="s">
        <v>94</v>
      </c>
      <c r="G57" s="91" t="s">
        <v>278</v>
      </c>
      <c r="H57" s="91" t="s">
        <v>119</v>
      </c>
      <c r="I57" s="190">
        <v>0</v>
      </c>
      <c r="J57" s="194">
        <v>72</v>
      </c>
    </row>
    <row r="58" spans="3:10" s="112" customFormat="1" ht="42" customHeight="1">
      <c r="C58" s="89">
        <v>52</v>
      </c>
      <c r="D58" s="93" t="s">
        <v>282</v>
      </c>
      <c r="E58" s="91" t="s">
        <v>108</v>
      </c>
      <c r="F58" s="91" t="s">
        <v>94</v>
      </c>
      <c r="G58" s="91" t="s">
        <v>283</v>
      </c>
      <c r="H58" s="91" t="s">
        <v>119</v>
      </c>
      <c r="I58" s="190">
        <v>0</v>
      </c>
      <c r="J58" s="194">
        <v>72</v>
      </c>
    </row>
    <row r="59" spans="3:10" s="112" customFormat="1" ht="55.5" customHeight="1">
      <c r="C59" s="89">
        <v>53</v>
      </c>
      <c r="D59" s="93" t="s">
        <v>112</v>
      </c>
      <c r="E59" s="91" t="s">
        <v>108</v>
      </c>
      <c r="F59" s="91" t="s">
        <v>94</v>
      </c>
      <c r="G59" s="91" t="s">
        <v>284</v>
      </c>
      <c r="H59" s="91" t="s">
        <v>285</v>
      </c>
      <c r="I59" s="190">
        <v>0</v>
      </c>
      <c r="J59" s="194">
        <v>72</v>
      </c>
    </row>
    <row r="60" spans="3:10" ht="56.25">
      <c r="C60" s="89">
        <v>54</v>
      </c>
      <c r="D60" s="93" t="s">
        <v>177</v>
      </c>
      <c r="E60" s="91" t="s">
        <v>111</v>
      </c>
      <c r="F60" s="91" t="s">
        <v>109</v>
      </c>
      <c r="G60" s="91" t="s">
        <v>249</v>
      </c>
      <c r="H60" s="91" t="s">
        <v>119</v>
      </c>
      <c r="I60" s="190">
        <f>I61</f>
        <v>-264.7</v>
      </c>
      <c r="J60" s="195">
        <f>J61</f>
        <v>258.7</v>
      </c>
    </row>
    <row r="61" spans="3:10" ht="37.5">
      <c r="C61" s="89">
        <v>55</v>
      </c>
      <c r="D61" s="93" t="s">
        <v>277</v>
      </c>
      <c r="E61" s="91" t="s">
        <v>111</v>
      </c>
      <c r="F61" s="91" t="s">
        <v>109</v>
      </c>
      <c r="G61" s="91" t="s">
        <v>286</v>
      </c>
      <c r="H61" s="91" t="s">
        <v>119</v>
      </c>
      <c r="I61" s="190">
        <f>I62</f>
        <v>-264.7</v>
      </c>
      <c r="J61" s="199">
        <f>J62</f>
        <v>258.7</v>
      </c>
    </row>
    <row r="62" spans="3:10" ht="37.5">
      <c r="C62" s="89">
        <v>56</v>
      </c>
      <c r="D62" s="93" t="s">
        <v>287</v>
      </c>
      <c r="E62" s="91" t="s">
        <v>111</v>
      </c>
      <c r="F62" s="91" t="s">
        <v>109</v>
      </c>
      <c r="G62" s="91" t="s">
        <v>288</v>
      </c>
      <c r="H62" s="91" t="s">
        <v>119</v>
      </c>
      <c r="I62" s="190">
        <f>I63+I65+I67+I68+I64+I66</f>
        <v>-264.7</v>
      </c>
      <c r="J62" s="194">
        <f>J63+J65+J67+J68+J64+J66</f>
        <v>258.7</v>
      </c>
    </row>
    <row r="63" spans="3:10" ht="37.5" customHeight="1">
      <c r="C63" s="89">
        <v>57</v>
      </c>
      <c r="D63" s="225" t="s">
        <v>252</v>
      </c>
      <c r="E63" s="91" t="s">
        <v>111</v>
      </c>
      <c r="F63" s="91" t="s">
        <v>109</v>
      </c>
      <c r="G63" s="91" t="s">
        <v>289</v>
      </c>
      <c r="H63" s="91" t="s">
        <v>97</v>
      </c>
      <c r="I63" s="190">
        <v>-274.5</v>
      </c>
      <c r="J63" s="194">
        <v>95.9</v>
      </c>
    </row>
    <row r="64" spans="3:10" ht="37.5" customHeight="1">
      <c r="C64" s="89">
        <v>58</v>
      </c>
      <c r="D64" s="225" t="s">
        <v>252</v>
      </c>
      <c r="E64" s="91" t="s">
        <v>111</v>
      </c>
      <c r="F64" s="91" t="s">
        <v>109</v>
      </c>
      <c r="G64" s="91" t="s">
        <v>321</v>
      </c>
      <c r="H64" s="91" t="s">
        <v>97</v>
      </c>
      <c r="I64" s="190">
        <v>6</v>
      </c>
      <c r="J64" s="194">
        <v>6</v>
      </c>
    </row>
    <row r="65" spans="3:10" ht="37.5">
      <c r="C65" s="89">
        <v>59</v>
      </c>
      <c r="D65" s="225" t="s">
        <v>290</v>
      </c>
      <c r="E65" s="91" t="s">
        <v>111</v>
      </c>
      <c r="F65" s="91" t="s">
        <v>109</v>
      </c>
      <c r="G65" s="91" t="s">
        <v>291</v>
      </c>
      <c r="H65" s="91" t="s">
        <v>256</v>
      </c>
      <c r="I65" s="190">
        <v>28.8</v>
      </c>
      <c r="J65" s="194">
        <v>28.8</v>
      </c>
    </row>
    <row r="66" spans="3:10" ht="42.75" customHeight="1">
      <c r="C66" s="89">
        <v>60</v>
      </c>
      <c r="D66" s="225" t="s">
        <v>290</v>
      </c>
      <c r="E66" s="91" t="s">
        <v>111</v>
      </c>
      <c r="F66" s="91" t="s">
        <v>109</v>
      </c>
      <c r="G66" s="91" t="s">
        <v>321</v>
      </c>
      <c r="H66" s="91" t="s">
        <v>256</v>
      </c>
      <c r="I66" s="190">
        <v>2</v>
      </c>
      <c r="J66" s="194">
        <v>2</v>
      </c>
    </row>
    <row r="67" spans="3:10" ht="59.25" customHeight="1">
      <c r="C67" s="89">
        <v>61</v>
      </c>
      <c r="D67" s="93" t="s">
        <v>100</v>
      </c>
      <c r="E67" s="91" t="s">
        <v>111</v>
      </c>
      <c r="F67" s="91" t="s">
        <v>109</v>
      </c>
      <c r="G67" s="91" t="s">
        <v>292</v>
      </c>
      <c r="H67" s="91" t="s">
        <v>99</v>
      </c>
      <c r="I67" s="190">
        <v>-37</v>
      </c>
      <c r="J67" s="194">
        <v>116</v>
      </c>
    </row>
    <row r="68" spans="3:10" ht="37.5">
      <c r="C68" s="89">
        <v>62</v>
      </c>
      <c r="D68" s="93" t="s">
        <v>101</v>
      </c>
      <c r="E68" s="91" t="s">
        <v>111</v>
      </c>
      <c r="F68" s="91" t="s">
        <v>109</v>
      </c>
      <c r="G68" s="91" t="s">
        <v>293</v>
      </c>
      <c r="H68" s="91" t="s">
        <v>103</v>
      </c>
      <c r="I68" s="190">
        <v>10</v>
      </c>
      <c r="J68" s="194">
        <v>10</v>
      </c>
    </row>
    <row r="69" spans="3:10" ht="18.75">
      <c r="C69" s="89"/>
      <c r="D69" s="353" t="s">
        <v>40</v>
      </c>
      <c r="E69" s="353"/>
      <c r="F69" s="353"/>
      <c r="G69" s="353"/>
      <c r="H69" s="353"/>
      <c r="I69" s="226">
        <f>I7+I27+I33+I40+I44+I48+I53+I56+I60</f>
        <v>320.00000000000006</v>
      </c>
      <c r="J69" s="195">
        <f>J60+J56+J53+J48+J44+J40+J33+J7</f>
        <v>3838.6</v>
      </c>
    </row>
  </sheetData>
  <mergeCells count="4">
    <mergeCell ref="C3:J3"/>
    <mergeCell ref="H4:J4"/>
    <mergeCell ref="G1:J1"/>
    <mergeCell ref="D69:H69"/>
  </mergeCells>
  <printOptions gridLines="1"/>
  <pageMargins left="0.31496062992125984" right="0.31496062992125984" top="0.15748031496062992" bottom="0.15748031496062992" header="0.19685039370078741" footer="0.11811023622047244"/>
  <pageSetup paperSize="9" scale="47" fitToWidth="0" fitToHeight="0" orientation="portrait" r:id="rId1"/>
  <rowBreaks count="1" manualBreakCount="1">
    <brk id="27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'10'!Область_печати</vt:lpstr>
      <vt:lpstr>'14'!Область_печати</vt:lpstr>
      <vt:lpstr>'15'!Область_печати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ВеселаяС</cp:lastModifiedBy>
  <cp:lastPrinted>2019-12-25T08:37:02Z</cp:lastPrinted>
  <dcterms:created xsi:type="dcterms:W3CDTF">2007-09-12T09:25:25Z</dcterms:created>
  <dcterms:modified xsi:type="dcterms:W3CDTF">2019-12-25T08:37:22Z</dcterms:modified>
</cp:coreProperties>
</file>