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20556" windowHeight="8112" tabRatio="736" activeTab="13"/>
  </bookViews>
  <sheets>
    <sheet name="1" sheetId="1" r:id="rId1"/>
    <sheet name="2" sheetId="2" r:id="rId2"/>
    <sheet name="3" sheetId="55" r:id="rId3"/>
    <sheet name="4" sheetId="49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51" r:id="rId10"/>
    <sheet name="11" sheetId="45" r:id="rId11"/>
    <sheet name="12" sheetId="52" r:id="rId12"/>
    <sheet name="13" sheetId="59" r:id="rId13"/>
    <sheet name="14" sheetId="60" r:id="rId14"/>
    <sheet name="15" sheetId="61" r:id="rId15"/>
    <sheet name="16" sheetId="62" r:id="rId16"/>
    <sheet name="17" sheetId="64" r:id="rId17"/>
  </sheets>
  <definedNames>
    <definedName name="_Toc105952697" localSheetId="6">'7'!#REF!</definedName>
    <definedName name="_Toc105952698" localSheetId="6">'7'!#REF!</definedName>
    <definedName name="_xlnm.Print_Area" localSheetId="9">'10'!$A$1:$I$74</definedName>
    <definedName name="_xlnm.Print_Area" localSheetId="11">#REF!</definedName>
    <definedName name="_xlnm.Print_Area" localSheetId="13">'14'!$B$1:$I$47</definedName>
    <definedName name="_xlnm.Print_Area" localSheetId="14">'15'!$A$1:$I$37</definedName>
    <definedName name="_xlnm.Print_Area" localSheetId="2">#REF!</definedName>
    <definedName name="_xlnm.Print_Area" localSheetId="3">#REF!</definedName>
    <definedName name="_xlnm.Print_Area" localSheetId="4">'5'!$A$1:$E$28</definedName>
    <definedName name="_xlnm.Print_Area" localSheetId="6">'7'!$A$2:$D$34</definedName>
    <definedName name="_xlnm.Print_Area" localSheetId="7">'8'!$A$2:$E$34</definedName>
    <definedName name="_xlnm.Print_Area" localSheetId="8">'9'!$C$1:$J$85</definedName>
    <definedName name="_xlnm.Print_Area">#REF!</definedName>
    <definedName name="п" localSheetId="9">#REF!</definedName>
    <definedName name="п" localSheetId="11">#REF!</definedName>
    <definedName name="п" localSheetId="13">#REF!</definedName>
    <definedName name="п" localSheetId="14">#REF!</definedName>
    <definedName name="п" localSheetId="2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I26" i="61" l="1"/>
  <c r="I10" i="61"/>
  <c r="J47" i="52"/>
  <c r="I47" i="52"/>
  <c r="H47" i="52"/>
  <c r="G47" i="52"/>
  <c r="F47" i="52"/>
  <c r="E47" i="52"/>
  <c r="D47" i="52"/>
  <c r="B47" i="52"/>
  <c r="H52" i="51"/>
  <c r="I48" i="51"/>
  <c r="I46" i="51"/>
  <c r="C29" i="30"/>
  <c r="E18" i="30"/>
  <c r="D18" i="30"/>
  <c r="C18" i="30"/>
  <c r="E8" i="30"/>
  <c r="D34" i="20"/>
  <c r="G69" i="45" l="1"/>
  <c r="F69" i="45"/>
  <c r="E69" i="45"/>
  <c r="D69" i="45"/>
  <c r="B69" i="45"/>
  <c r="I64" i="45"/>
  <c r="H64" i="45"/>
  <c r="G64" i="45"/>
  <c r="F64" i="45"/>
  <c r="E64" i="45"/>
  <c r="D64" i="45"/>
  <c r="B64" i="45"/>
  <c r="I65" i="45"/>
  <c r="H65" i="45"/>
  <c r="G65" i="45"/>
  <c r="F65" i="45"/>
  <c r="E65" i="45"/>
  <c r="D65" i="45"/>
  <c r="B65" i="45"/>
  <c r="I59" i="45"/>
  <c r="H59" i="45"/>
  <c r="G59" i="45"/>
  <c r="F59" i="45"/>
  <c r="E59" i="45"/>
  <c r="D59" i="45"/>
  <c r="B59" i="45"/>
  <c r="I60" i="45"/>
  <c r="H60" i="45"/>
  <c r="G60" i="45"/>
  <c r="F60" i="45"/>
  <c r="E60" i="45"/>
  <c r="D60" i="45"/>
  <c r="B60" i="45"/>
  <c r="I61" i="45"/>
  <c r="H61" i="45"/>
  <c r="G61" i="45"/>
  <c r="F61" i="45"/>
  <c r="E61" i="45"/>
  <c r="D61" i="45"/>
  <c r="B61" i="45"/>
  <c r="I58" i="45"/>
  <c r="H58" i="45"/>
  <c r="F58" i="45"/>
  <c r="E58" i="45"/>
  <c r="D58" i="45"/>
  <c r="B58" i="45"/>
  <c r="I49" i="45"/>
  <c r="H49" i="45"/>
  <c r="G49" i="45"/>
  <c r="F49" i="45"/>
  <c r="E49" i="45"/>
  <c r="D49" i="45"/>
  <c r="B49" i="45"/>
  <c r="I27" i="45"/>
  <c r="H27" i="45"/>
  <c r="G27" i="45"/>
  <c r="F27" i="45"/>
  <c r="E27" i="45"/>
  <c r="D27" i="45"/>
  <c r="B27" i="45"/>
  <c r="B26" i="45"/>
  <c r="J73" i="23"/>
  <c r="D24" i="20"/>
  <c r="I52" i="45" l="1"/>
  <c r="H52" i="45"/>
  <c r="G52" i="45"/>
  <c r="F52" i="45"/>
  <c r="E52" i="45"/>
  <c r="D52" i="45"/>
  <c r="B52" i="45"/>
  <c r="I39" i="45"/>
  <c r="H39" i="45"/>
  <c r="G39" i="45"/>
  <c r="E39" i="45"/>
  <c r="D39" i="45"/>
  <c r="B39" i="45"/>
  <c r="H38" i="45"/>
  <c r="G38" i="45"/>
  <c r="F38" i="45"/>
  <c r="E38" i="45"/>
  <c r="D38" i="45"/>
  <c r="B38" i="45"/>
  <c r="J35" i="23"/>
  <c r="I38" i="45" s="1"/>
  <c r="G71" i="45" l="1"/>
  <c r="F71" i="45"/>
  <c r="E71" i="45"/>
  <c r="D71" i="45"/>
  <c r="B71" i="45"/>
  <c r="G70" i="45"/>
  <c r="F70" i="45"/>
  <c r="E70" i="45"/>
  <c r="D70" i="45"/>
  <c r="B70" i="45"/>
  <c r="I36" i="61"/>
  <c r="H32" i="61"/>
  <c r="I32" i="61" s="1"/>
  <c r="G31" i="61"/>
  <c r="I30" i="61"/>
  <c r="I29" i="61"/>
  <c r="I28" i="61"/>
  <c r="I27" i="61"/>
  <c r="H25" i="61"/>
  <c r="I25" i="61" s="1"/>
  <c r="G25" i="61"/>
  <c r="G24" i="61" s="1"/>
  <c r="G23" i="61" s="1"/>
  <c r="H24" i="61"/>
  <c r="I24" i="61" s="1"/>
  <c r="I21" i="61"/>
  <c r="I20" i="61" s="1"/>
  <c r="I19" i="61" s="1"/>
  <c r="H21" i="61"/>
  <c r="H19" i="61" s="1"/>
  <c r="G21" i="61"/>
  <c r="G20" i="61" s="1"/>
  <c r="G19" i="61" s="1"/>
  <c r="I16" i="61"/>
  <c r="I15" i="61" s="1"/>
  <c r="I14" i="61" s="1"/>
  <c r="H16" i="61"/>
  <c r="H15" i="61" s="1"/>
  <c r="H14" i="61" s="1"/>
  <c r="G16" i="61"/>
  <c r="G15" i="61" s="1"/>
  <c r="G14" i="61" s="1"/>
  <c r="I12" i="61"/>
  <c r="I8" i="61"/>
  <c r="H7" i="60"/>
  <c r="I7" i="60"/>
  <c r="I11" i="61" l="1"/>
  <c r="I9" i="61"/>
  <c r="H31" i="61"/>
  <c r="I31" i="61" s="1"/>
  <c r="H20" i="61"/>
  <c r="I7" i="61"/>
  <c r="H23" i="61"/>
  <c r="I23" i="61" s="1"/>
  <c r="H30" i="64"/>
  <c r="G10" i="51"/>
  <c r="H13" i="52" s="1"/>
  <c r="J14" i="52"/>
  <c r="J15" i="52"/>
  <c r="J16" i="52"/>
  <c r="J17" i="52"/>
  <c r="J21" i="52"/>
  <c r="J22" i="52"/>
  <c r="J23" i="52"/>
  <c r="J24" i="52"/>
  <c r="J26" i="52"/>
  <c r="J33" i="52"/>
  <c r="J34" i="52"/>
  <c r="J36" i="52"/>
  <c r="J43" i="52"/>
  <c r="J52" i="52"/>
  <c r="J53" i="52"/>
  <c r="J57" i="52"/>
  <c r="J69" i="52"/>
  <c r="J70" i="52"/>
  <c r="J72" i="52"/>
  <c r="I15" i="52"/>
  <c r="I17" i="52"/>
  <c r="I18" i="52"/>
  <c r="I21" i="52"/>
  <c r="I22" i="52"/>
  <c r="I23" i="52"/>
  <c r="I24" i="52"/>
  <c r="I28" i="52"/>
  <c r="I29" i="52"/>
  <c r="I30" i="52"/>
  <c r="I32" i="52"/>
  <c r="I34" i="52"/>
  <c r="I36" i="52"/>
  <c r="I43" i="52"/>
  <c r="I48" i="52"/>
  <c r="I52" i="52"/>
  <c r="I53" i="52"/>
  <c r="I57" i="52"/>
  <c r="I61" i="52"/>
  <c r="I62" i="52"/>
  <c r="I63" i="52"/>
  <c r="I64" i="52"/>
  <c r="I65" i="52"/>
  <c r="I69" i="52"/>
  <c r="I70" i="52"/>
  <c r="I71" i="52"/>
  <c r="I72" i="52"/>
  <c r="H14" i="52"/>
  <c r="H15" i="52"/>
  <c r="H16" i="52"/>
  <c r="H17" i="52"/>
  <c r="H18" i="52"/>
  <c r="H21" i="52"/>
  <c r="H22" i="52"/>
  <c r="H23" i="52"/>
  <c r="H24" i="52"/>
  <c r="H25" i="52"/>
  <c r="H26" i="52"/>
  <c r="H28" i="52"/>
  <c r="H29" i="52"/>
  <c r="H30" i="52"/>
  <c r="H32" i="52"/>
  <c r="H34" i="52"/>
  <c r="H36" i="52"/>
  <c r="H41" i="52"/>
  <c r="H42" i="52"/>
  <c r="H43" i="52"/>
  <c r="H48" i="52"/>
  <c r="H52" i="52"/>
  <c r="H53" i="52"/>
  <c r="H57" i="52"/>
  <c r="H61" i="52"/>
  <c r="H62" i="52"/>
  <c r="H63" i="52"/>
  <c r="H64" i="52"/>
  <c r="H65" i="52"/>
  <c r="H69" i="52"/>
  <c r="H70" i="52"/>
  <c r="H71" i="52"/>
  <c r="H72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8" i="52"/>
  <c r="F49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F66" i="52"/>
  <c r="F67" i="52"/>
  <c r="F68" i="52"/>
  <c r="F69" i="52"/>
  <c r="F70" i="52"/>
  <c r="F71" i="52"/>
  <c r="F72" i="52"/>
  <c r="F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10" i="52"/>
  <c r="I14" i="45"/>
  <c r="I15" i="45"/>
  <c r="I16" i="45"/>
  <c r="I17" i="45"/>
  <c r="I18" i="45"/>
  <c r="I21" i="45"/>
  <c r="I22" i="45"/>
  <c r="I23" i="45"/>
  <c r="I24" i="45"/>
  <c r="I25" i="45"/>
  <c r="I26" i="45"/>
  <c r="I29" i="45"/>
  <c r="I30" i="45"/>
  <c r="I31" i="45"/>
  <c r="I33" i="45"/>
  <c r="I34" i="45"/>
  <c r="I35" i="45"/>
  <c r="I37" i="45"/>
  <c r="I44" i="45"/>
  <c r="I45" i="45"/>
  <c r="I46" i="45"/>
  <c r="I51" i="45"/>
  <c r="I56" i="45"/>
  <c r="I57" i="45"/>
  <c r="I67" i="45"/>
  <c r="I72" i="45"/>
  <c r="I73" i="45"/>
  <c r="I76" i="45"/>
  <c r="I77" i="45"/>
  <c r="I78" i="45"/>
  <c r="I79" i="45"/>
  <c r="I80" i="45"/>
  <c r="I84" i="45"/>
  <c r="I85" i="45"/>
  <c r="I86" i="45"/>
  <c r="H14" i="45"/>
  <c r="H15" i="45"/>
  <c r="H16" i="45"/>
  <c r="H17" i="45"/>
  <c r="H18" i="45"/>
  <c r="H21" i="45"/>
  <c r="H22" i="45"/>
  <c r="H23" i="45"/>
  <c r="H24" i="45"/>
  <c r="H25" i="45"/>
  <c r="H26" i="45"/>
  <c r="H29" i="45"/>
  <c r="H30" i="45"/>
  <c r="H31" i="45"/>
  <c r="H33" i="45"/>
  <c r="H34" i="45"/>
  <c r="H35" i="45"/>
  <c r="H36" i="45"/>
  <c r="H37" i="45"/>
  <c r="H44" i="45"/>
  <c r="H45" i="45"/>
  <c r="H46" i="45"/>
  <c r="H51" i="45"/>
  <c r="H56" i="45"/>
  <c r="H57" i="45"/>
  <c r="H67" i="45"/>
  <c r="H72" i="45"/>
  <c r="H73" i="45"/>
  <c r="H76" i="45"/>
  <c r="H77" i="45"/>
  <c r="H78" i="45"/>
  <c r="H79" i="45"/>
  <c r="H80" i="45"/>
  <c r="H84" i="45"/>
  <c r="H85" i="45"/>
  <c r="H86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8" i="45"/>
  <c r="G29" i="45"/>
  <c r="G30" i="45"/>
  <c r="G31" i="45"/>
  <c r="G32" i="45"/>
  <c r="G33" i="45"/>
  <c r="G34" i="45"/>
  <c r="G35" i="45"/>
  <c r="G36" i="45"/>
  <c r="G37" i="45"/>
  <c r="G40" i="45"/>
  <c r="G41" i="45"/>
  <c r="G42" i="45"/>
  <c r="G43" i="45"/>
  <c r="G44" i="45"/>
  <c r="G45" i="45"/>
  <c r="G46" i="45"/>
  <c r="G47" i="45"/>
  <c r="G48" i="45"/>
  <c r="G50" i="45"/>
  <c r="G51" i="45"/>
  <c r="G53" i="45"/>
  <c r="G54" i="45"/>
  <c r="G55" i="45"/>
  <c r="G56" i="45"/>
  <c r="G57" i="45"/>
  <c r="G62" i="45"/>
  <c r="G63" i="45"/>
  <c r="G66" i="45"/>
  <c r="G67" i="45"/>
  <c r="G72" i="45"/>
  <c r="G73" i="45"/>
  <c r="G74" i="45"/>
  <c r="G75" i="45"/>
  <c r="G76" i="45"/>
  <c r="G77" i="45"/>
  <c r="G78" i="45"/>
  <c r="G79" i="45"/>
  <c r="G80" i="45"/>
  <c r="G81" i="45"/>
  <c r="G82" i="45"/>
  <c r="G83" i="45"/>
  <c r="G84" i="45"/>
  <c r="G85" i="45"/>
  <c r="G86" i="45"/>
  <c r="G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8" i="45"/>
  <c r="F29" i="45"/>
  <c r="F30" i="45"/>
  <c r="F31" i="45"/>
  <c r="F32" i="45"/>
  <c r="F33" i="45"/>
  <c r="F34" i="45"/>
  <c r="F35" i="45"/>
  <c r="F36" i="45"/>
  <c r="F37" i="45"/>
  <c r="F40" i="45"/>
  <c r="F41" i="45"/>
  <c r="F42" i="45"/>
  <c r="F43" i="45"/>
  <c r="F44" i="45"/>
  <c r="F45" i="45"/>
  <c r="F46" i="45"/>
  <c r="F47" i="45"/>
  <c r="F48" i="45"/>
  <c r="F50" i="45"/>
  <c r="F51" i="45"/>
  <c r="F53" i="45"/>
  <c r="F54" i="45"/>
  <c r="F55" i="45"/>
  <c r="F56" i="45"/>
  <c r="F57" i="45"/>
  <c r="F62" i="45"/>
  <c r="F63" i="45"/>
  <c r="F66" i="45"/>
  <c r="F67" i="45"/>
  <c r="F72" i="45"/>
  <c r="F73" i="45"/>
  <c r="F74" i="45"/>
  <c r="F75" i="45"/>
  <c r="F76" i="45"/>
  <c r="F77" i="45"/>
  <c r="F78" i="45"/>
  <c r="F79" i="45"/>
  <c r="F80" i="45"/>
  <c r="F81" i="45"/>
  <c r="F82" i="45"/>
  <c r="F83" i="45"/>
  <c r="F84" i="45"/>
  <c r="F85" i="45"/>
  <c r="F86" i="45"/>
  <c r="F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8" i="45"/>
  <c r="E29" i="45"/>
  <c r="E30" i="45"/>
  <c r="E31" i="45"/>
  <c r="E32" i="45"/>
  <c r="E33" i="45"/>
  <c r="E34" i="45"/>
  <c r="E35" i="45"/>
  <c r="E36" i="45"/>
  <c r="E37" i="45"/>
  <c r="E40" i="45"/>
  <c r="E41" i="45"/>
  <c r="E42" i="45"/>
  <c r="E43" i="45"/>
  <c r="E44" i="45"/>
  <c r="E45" i="45"/>
  <c r="E46" i="45"/>
  <c r="E47" i="45"/>
  <c r="E48" i="45"/>
  <c r="E50" i="45"/>
  <c r="E51" i="45"/>
  <c r="E53" i="45"/>
  <c r="E54" i="45"/>
  <c r="E55" i="45"/>
  <c r="E56" i="45"/>
  <c r="E57" i="45"/>
  <c r="E62" i="45"/>
  <c r="E63" i="45"/>
  <c r="E66" i="45"/>
  <c r="E67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8" i="45"/>
  <c r="D29" i="45"/>
  <c r="D30" i="45"/>
  <c r="D31" i="45"/>
  <c r="D32" i="45"/>
  <c r="D33" i="45"/>
  <c r="D34" i="45"/>
  <c r="D35" i="45"/>
  <c r="D36" i="45"/>
  <c r="D37" i="45"/>
  <c r="D40" i="45"/>
  <c r="D41" i="45"/>
  <c r="D42" i="45"/>
  <c r="D43" i="45"/>
  <c r="D44" i="45"/>
  <c r="D45" i="45"/>
  <c r="D46" i="45"/>
  <c r="D47" i="45"/>
  <c r="D48" i="45"/>
  <c r="D50" i="45"/>
  <c r="D51" i="45"/>
  <c r="D53" i="45"/>
  <c r="D54" i="45"/>
  <c r="D55" i="45"/>
  <c r="D56" i="45"/>
  <c r="D57" i="45"/>
  <c r="D62" i="45"/>
  <c r="D63" i="45"/>
  <c r="D66" i="45"/>
  <c r="D67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8" i="45"/>
  <c r="B29" i="45"/>
  <c r="B30" i="45"/>
  <c r="B31" i="45"/>
  <c r="B32" i="45"/>
  <c r="B33" i="45"/>
  <c r="B34" i="45"/>
  <c r="B35" i="45"/>
  <c r="B36" i="45"/>
  <c r="B37" i="45"/>
  <c r="B40" i="45"/>
  <c r="B41" i="45"/>
  <c r="B42" i="45"/>
  <c r="B43" i="45"/>
  <c r="B44" i="45"/>
  <c r="B45" i="45"/>
  <c r="B46" i="45"/>
  <c r="B47" i="45"/>
  <c r="B48" i="45"/>
  <c r="B50" i="45"/>
  <c r="B51" i="45"/>
  <c r="B53" i="45"/>
  <c r="B54" i="45"/>
  <c r="B55" i="45"/>
  <c r="B56" i="45"/>
  <c r="B57" i="45"/>
  <c r="B62" i="45"/>
  <c r="B63" i="45"/>
  <c r="B66" i="45"/>
  <c r="B67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10" i="45"/>
  <c r="H13" i="51"/>
  <c r="I16" i="52" s="1"/>
  <c r="H11" i="51"/>
  <c r="I14" i="52" s="1"/>
  <c r="H57" i="51"/>
  <c r="I56" i="52" s="1"/>
  <c r="D9" i="30"/>
  <c r="D8" i="30" s="1"/>
  <c r="H68" i="52"/>
  <c r="G57" i="51"/>
  <c r="H56" i="52" s="1"/>
  <c r="H41" i="51"/>
  <c r="I42" i="52" s="1"/>
  <c r="H40" i="51"/>
  <c r="I41" i="52" s="1"/>
  <c r="H23" i="51"/>
  <c r="I26" i="52" s="1"/>
  <c r="I52" i="51"/>
  <c r="J51" i="52" s="1"/>
  <c r="H51" i="51"/>
  <c r="I50" i="52" s="1"/>
  <c r="I68" i="52"/>
  <c r="G52" i="51"/>
  <c r="H51" i="52" s="1"/>
  <c r="H83" i="45"/>
  <c r="I83" i="45"/>
  <c r="I62" i="45"/>
  <c r="H37" i="61" l="1"/>
  <c r="I37" i="61"/>
  <c r="H56" i="51"/>
  <c r="I55" i="52" s="1"/>
  <c r="I25" i="52"/>
  <c r="I51" i="52"/>
  <c r="I66" i="45"/>
  <c r="I63" i="45"/>
  <c r="G28" i="51" l="1"/>
  <c r="H31" i="52" s="1"/>
  <c r="H66" i="45"/>
  <c r="E19" i="18" l="1"/>
  <c r="E16" i="64"/>
  <c r="E28" i="64"/>
  <c r="I28" i="64"/>
  <c r="H28" i="64"/>
  <c r="G28" i="64"/>
  <c r="F28" i="64"/>
  <c r="I16" i="64"/>
  <c r="H16" i="64"/>
  <c r="G16" i="64"/>
  <c r="F16" i="64"/>
  <c r="I38" i="64"/>
  <c r="H38" i="64"/>
  <c r="I30" i="64"/>
  <c r="I21" i="64"/>
  <c r="H21" i="64"/>
  <c r="G21" i="64"/>
  <c r="F21" i="64"/>
  <c r="E21" i="64"/>
  <c r="I18" i="64"/>
  <c r="H18" i="64"/>
  <c r="G18" i="64"/>
  <c r="F18" i="64"/>
  <c r="E18" i="64"/>
  <c r="I13" i="64"/>
  <c r="H13" i="64"/>
  <c r="G13" i="64"/>
  <c r="F13" i="64"/>
  <c r="E13" i="64"/>
  <c r="J35" i="52"/>
  <c r="I35" i="52"/>
  <c r="H35" i="52"/>
  <c r="J33" i="23"/>
  <c r="I36" i="45" s="1"/>
  <c r="F26" i="64" l="1"/>
  <c r="H12" i="64"/>
  <c r="H11" i="64" s="1"/>
  <c r="E12" i="64"/>
  <c r="E11" i="64" s="1"/>
  <c r="I12" i="64"/>
  <c r="I11" i="64" s="1"/>
  <c r="H24" i="64"/>
  <c r="H25" i="64" s="1"/>
  <c r="F12" i="64"/>
  <c r="F11" i="64" s="1"/>
  <c r="F24" i="64"/>
  <c r="F25" i="64" s="1"/>
  <c r="E24" i="64"/>
  <c r="E25" i="64" s="1"/>
  <c r="I24" i="64"/>
  <c r="I25" i="64" s="1"/>
  <c r="E26" i="64"/>
  <c r="I27" i="64"/>
  <c r="I26" i="64" s="1"/>
  <c r="G12" i="64"/>
  <c r="G11" i="64" s="1"/>
  <c r="G24" i="64"/>
  <c r="G25" i="64" s="1"/>
  <c r="H27" i="64"/>
  <c r="H26" i="64" s="1"/>
  <c r="G26" i="64"/>
  <c r="C16" i="20"/>
  <c r="D16" i="20"/>
  <c r="E8" i="62" l="1"/>
  <c r="F8" i="62"/>
  <c r="G8" i="62"/>
  <c r="I8" i="62"/>
  <c r="J8" i="62"/>
  <c r="K8" i="62"/>
  <c r="M8" i="62"/>
  <c r="N8" i="62"/>
  <c r="O8" i="62"/>
  <c r="L7" i="62"/>
  <c r="L8" i="62" s="1"/>
  <c r="H7" i="62"/>
  <c r="H8" i="62" s="1"/>
  <c r="D7" i="62"/>
  <c r="D8" i="62" s="1"/>
  <c r="F7" i="59" l="1"/>
  <c r="E7" i="59"/>
  <c r="I10" i="51" l="1"/>
  <c r="J13" i="52" s="1"/>
  <c r="G9" i="51"/>
  <c r="H10" i="51"/>
  <c r="I13" i="52" s="1"/>
  <c r="H68" i="51"/>
  <c r="J10" i="23"/>
  <c r="J9" i="23" s="1"/>
  <c r="I10" i="23"/>
  <c r="I51" i="51"/>
  <c r="I57" i="51"/>
  <c r="G30" i="51"/>
  <c r="H33" i="52" s="1"/>
  <c r="H30" i="51"/>
  <c r="I33" i="52" s="1"/>
  <c r="I15" i="51"/>
  <c r="J18" i="52" s="1"/>
  <c r="I25" i="51"/>
  <c r="J28" i="52" s="1"/>
  <c r="I26" i="51"/>
  <c r="J29" i="52" s="1"/>
  <c r="I27" i="51"/>
  <c r="J30" i="52" s="1"/>
  <c r="I29" i="51"/>
  <c r="J32" i="52" s="1"/>
  <c r="I40" i="51"/>
  <c r="J41" i="52" s="1"/>
  <c r="I41" i="51"/>
  <c r="J42" i="52" s="1"/>
  <c r="J48" i="52"/>
  <c r="I62" i="51"/>
  <c r="J61" i="52" s="1"/>
  <c r="I63" i="51"/>
  <c r="J62" i="52" s="1"/>
  <c r="I64" i="51"/>
  <c r="J63" i="52" s="1"/>
  <c r="I65" i="51"/>
  <c r="J64" i="52" s="1"/>
  <c r="I66" i="51"/>
  <c r="J65" i="52" s="1"/>
  <c r="I72" i="51"/>
  <c r="H61" i="51"/>
  <c r="G61" i="51"/>
  <c r="H60" i="51"/>
  <c r="H55" i="51"/>
  <c r="I54" i="52" s="1"/>
  <c r="G56" i="51"/>
  <c r="G51" i="51"/>
  <c r="H50" i="51"/>
  <c r="I49" i="52" s="1"/>
  <c r="I44" i="51"/>
  <c r="H39" i="51"/>
  <c r="G39" i="51"/>
  <c r="H28" i="51"/>
  <c r="H24" i="51"/>
  <c r="G24" i="51"/>
  <c r="I55" i="45"/>
  <c r="I50" i="45"/>
  <c r="J40" i="23"/>
  <c r="I40" i="23"/>
  <c r="J29" i="23"/>
  <c r="I32" i="45" s="1"/>
  <c r="I29" i="23"/>
  <c r="H32" i="45" s="1"/>
  <c r="J25" i="23"/>
  <c r="E31" i="30"/>
  <c r="D31" i="30"/>
  <c r="C31" i="30"/>
  <c r="E29" i="30"/>
  <c r="D29" i="30"/>
  <c r="E27" i="30"/>
  <c r="D27" i="30"/>
  <c r="C27" i="30"/>
  <c r="E23" i="30"/>
  <c r="D23" i="30"/>
  <c r="C23" i="30"/>
  <c r="E21" i="30"/>
  <c r="D21" i="30"/>
  <c r="C21" i="30"/>
  <c r="E16" i="30"/>
  <c r="D16" i="30"/>
  <c r="C16" i="30"/>
  <c r="D34" i="30" l="1"/>
  <c r="E34" i="30"/>
  <c r="H59" i="51"/>
  <c r="I59" i="52"/>
  <c r="I68" i="51"/>
  <c r="J67" i="52" s="1"/>
  <c r="I67" i="52"/>
  <c r="I47" i="51"/>
  <c r="J46" i="52" s="1"/>
  <c r="I46" i="52"/>
  <c r="J68" i="52"/>
  <c r="J71" i="52"/>
  <c r="G67" i="51"/>
  <c r="H66" i="52" s="1"/>
  <c r="H67" i="52"/>
  <c r="I28" i="51"/>
  <c r="J31" i="52" s="1"/>
  <c r="I31" i="52"/>
  <c r="H46" i="52"/>
  <c r="I61" i="51"/>
  <c r="J60" i="52" s="1"/>
  <c r="I60" i="52"/>
  <c r="H20" i="52"/>
  <c r="H27" i="52"/>
  <c r="I27" i="52"/>
  <c r="H17" i="51"/>
  <c r="I20" i="52" s="1"/>
  <c r="I45" i="52"/>
  <c r="G60" i="51"/>
  <c r="H60" i="52"/>
  <c r="G38" i="51"/>
  <c r="H40" i="52"/>
  <c r="H28" i="45"/>
  <c r="H20" i="45"/>
  <c r="H50" i="45"/>
  <c r="I28" i="45"/>
  <c r="H81" i="45"/>
  <c r="H82" i="45"/>
  <c r="J72" i="23"/>
  <c r="I74" i="45" s="1"/>
  <c r="I75" i="45"/>
  <c r="J44" i="23"/>
  <c r="I47" i="45" s="1"/>
  <c r="I48" i="45"/>
  <c r="I81" i="45"/>
  <c r="I82" i="45"/>
  <c r="H38" i="51"/>
  <c r="I40" i="52"/>
  <c r="J25" i="52"/>
  <c r="I9" i="23"/>
  <c r="H13" i="45"/>
  <c r="I12" i="45"/>
  <c r="I13" i="45"/>
  <c r="I50" i="51"/>
  <c r="J49" i="52" s="1"/>
  <c r="J50" i="52"/>
  <c r="G50" i="51"/>
  <c r="H49" i="52" s="1"/>
  <c r="H50" i="52"/>
  <c r="G55" i="51"/>
  <c r="H54" i="52" s="1"/>
  <c r="H55" i="52"/>
  <c r="I56" i="51"/>
  <c r="J56" i="52"/>
  <c r="H62" i="45"/>
  <c r="H63" i="45"/>
  <c r="H55" i="45"/>
  <c r="I54" i="45"/>
  <c r="I53" i="45"/>
  <c r="J39" i="23"/>
  <c r="I43" i="45"/>
  <c r="I39" i="23"/>
  <c r="H43" i="45"/>
  <c r="G8" i="51"/>
  <c r="H11" i="52" s="1"/>
  <c r="H12" i="52"/>
  <c r="I45" i="51"/>
  <c r="J45" i="52" s="1"/>
  <c r="I24" i="51"/>
  <c r="J27" i="52" s="1"/>
  <c r="I39" i="51"/>
  <c r="H36" i="51"/>
  <c r="I37" i="52" s="1"/>
  <c r="H67" i="51"/>
  <c r="H9" i="51"/>
  <c r="I60" i="51"/>
  <c r="J59" i="52" s="1"/>
  <c r="J37" i="23"/>
  <c r="I19" i="52" l="1"/>
  <c r="H19" i="52"/>
  <c r="H44" i="52"/>
  <c r="H45" i="52"/>
  <c r="I67" i="51"/>
  <c r="I66" i="52"/>
  <c r="G59" i="51"/>
  <c r="H58" i="52" s="1"/>
  <c r="H59" i="52"/>
  <c r="J20" i="52"/>
  <c r="I43" i="51"/>
  <c r="J44" i="52" s="1"/>
  <c r="I44" i="52"/>
  <c r="I59" i="51"/>
  <c r="J58" i="52" s="1"/>
  <c r="I58" i="52"/>
  <c r="G37" i="51"/>
  <c r="H39" i="52"/>
  <c r="I72" i="23"/>
  <c r="H74" i="45" s="1"/>
  <c r="H75" i="45"/>
  <c r="H47" i="45"/>
  <c r="H48" i="45"/>
  <c r="I38" i="51"/>
  <c r="J40" i="52"/>
  <c r="H37" i="51"/>
  <c r="I38" i="52" s="1"/>
  <c r="I39" i="52"/>
  <c r="J19" i="52"/>
  <c r="I8" i="23"/>
  <c r="H12" i="45"/>
  <c r="H74" i="51"/>
  <c r="I12" i="52"/>
  <c r="J8" i="23"/>
  <c r="I11" i="45" s="1"/>
  <c r="I55" i="51"/>
  <c r="J54" i="52" s="1"/>
  <c r="J55" i="52"/>
  <c r="H53" i="45"/>
  <c r="H54" i="45"/>
  <c r="J38" i="23"/>
  <c r="I41" i="45" s="1"/>
  <c r="I42" i="45"/>
  <c r="I40" i="45"/>
  <c r="I38" i="23"/>
  <c r="H42" i="45"/>
  <c r="H8" i="51"/>
  <c r="I9" i="51"/>
  <c r="J12" i="52" s="1"/>
  <c r="J66" i="52" l="1"/>
  <c r="I10" i="52"/>
  <c r="H10" i="52"/>
  <c r="G36" i="51"/>
  <c r="H37" i="52" s="1"/>
  <c r="H38" i="52"/>
  <c r="I73" i="52"/>
  <c r="I37" i="51"/>
  <c r="J39" i="52"/>
  <c r="H10" i="45"/>
  <c r="H11" i="45"/>
  <c r="I8" i="51"/>
  <c r="I11" i="52"/>
  <c r="I37" i="23"/>
  <c r="H41" i="45"/>
  <c r="H73" i="52"/>
  <c r="D32" i="20"/>
  <c r="C32" i="20"/>
  <c r="D30" i="20"/>
  <c r="D28" i="20"/>
  <c r="C28" i="20"/>
  <c r="C24" i="20"/>
  <c r="D18" i="19"/>
  <c r="F15" i="19"/>
  <c r="E15" i="19"/>
  <c r="F11" i="19"/>
  <c r="F9" i="19" s="1"/>
  <c r="F7" i="19" s="1"/>
  <c r="F6" i="19" s="1"/>
  <c r="E11" i="19"/>
  <c r="E9" i="19" s="1"/>
  <c r="E7" i="19" s="1"/>
  <c r="E6" i="19" s="1"/>
  <c r="D11" i="19"/>
  <c r="D9" i="19"/>
  <c r="I36" i="51" l="1"/>
  <c r="J38" i="52"/>
  <c r="J11" i="52"/>
  <c r="H40" i="45"/>
  <c r="F27" i="19"/>
  <c r="E27" i="19"/>
  <c r="D19" i="18"/>
  <c r="E18" i="18"/>
  <c r="E15" i="18"/>
  <c r="E11" i="18"/>
  <c r="E9" i="18" s="1"/>
  <c r="E7" i="18" s="1"/>
  <c r="D11" i="18"/>
  <c r="D6" i="18"/>
  <c r="E6" i="18" l="1"/>
  <c r="J37" i="52"/>
  <c r="I74" i="51"/>
  <c r="J73" i="52" s="1"/>
  <c r="J10" i="52"/>
  <c r="D18" i="18"/>
  <c r="C16" i="1"/>
  <c r="C15" i="1" s="1"/>
  <c r="C13" i="1"/>
  <c r="C12" i="1" s="1"/>
  <c r="C11" i="1"/>
  <c r="C9" i="1" s="1"/>
  <c r="D9" i="1" l="1"/>
  <c r="E9" i="1"/>
  <c r="F9" i="1"/>
  <c r="G9" i="1"/>
  <c r="H9" i="1"/>
  <c r="I9" i="1"/>
  <c r="D22" i="1"/>
  <c r="D21" i="1" s="1"/>
  <c r="D16" i="1"/>
  <c r="D19" i="1"/>
  <c r="E22" i="1"/>
  <c r="E16" i="1"/>
  <c r="E19" i="1"/>
  <c r="F22" i="1"/>
  <c r="F21" i="1" s="1"/>
  <c r="F16" i="1"/>
  <c r="F19" i="1"/>
  <c r="G22" i="1"/>
  <c r="G16" i="1"/>
  <c r="G19" i="1"/>
  <c r="H22" i="1"/>
  <c r="H21" i="1" s="1"/>
  <c r="H16" i="1"/>
  <c r="H19" i="1"/>
  <c r="I22" i="1"/>
  <c r="I16" i="1"/>
  <c r="I19" i="1"/>
  <c r="D18" i="1" l="1"/>
  <c r="I15" i="1"/>
  <c r="I14" i="1" s="1"/>
  <c r="I13" i="1" s="1"/>
  <c r="H18" i="1"/>
  <c r="H15" i="1"/>
  <c r="H14" i="1" s="1"/>
  <c r="H13" i="1" s="1"/>
  <c r="F18" i="1"/>
  <c r="F15" i="1"/>
  <c r="F14" i="1" s="1"/>
  <c r="F13" i="1" s="1"/>
  <c r="E15" i="1"/>
  <c r="E14" i="1" s="1"/>
  <c r="E13" i="1" s="1"/>
  <c r="G15" i="1"/>
  <c r="G14" i="1" s="1"/>
  <c r="G13" i="1" s="1"/>
  <c r="D15" i="1"/>
  <c r="D14" i="1" s="1"/>
  <c r="D13" i="1" s="1"/>
  <c r="D7" i="1" s="1"/>
  <c r="I21" i="1"/>
  <c r="I18" i="1" s="1"/>
  <c r="G21" i="1"/>
  <c r="G18" i="1" s="1"/>
  <c r="E21" i="1"/>
  <c r="E18" i="1" s="1"/>
  <c r="H7" i="1" l="1"/>
  <c r="I7" i="1"/>
  <c r="E7" i="1"/>
  <c r="F7" i="1"/>
  <c r="G7" i="1"/>
  <c r="I20" i="45"/>
  <c r="J16" i="23"/>
  <c r="I19" i="45" s="1"/>
  <c r="I10" i="45"/>
</calcChain>
</file>

<file path=xl/sharedStrings.xml><?xml version="1.0" encoding="utf-8"?>
<sst xmlns="http://schemas.openxmlformats.org/spreadsheetml/2006/main" count="1982" uniqueCount="561">
  <si>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</si>
  <si>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</si>
  <si>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</si>
  <si>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</si>
  <si>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</si>
  <si>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</si>
  <si>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</si>
  <si>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</si>
  <si>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</si>
  <si>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Сумма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</si>
  <si>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</si>
  <si>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</si>
  <si>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</si>
  <si>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</si>
  <si>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</si>
  <si>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</si>
  <si>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</si>
  <si>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</si>
  <si>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</si>
  <si>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</si>
  <si>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</si>
  <si>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</si>
  <si>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</si>
  <si>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</si>
  <si>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</si>
  <si>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</si>
  <si>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</si>
  <si>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</si>
  <si>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</si>
  <si>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</si>
  <si>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</si>
  <si>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</si>
  <si>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</si>
  <si>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</si>
  <si>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</si>
  <si>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</si>
  <si>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</si>
  <si>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</si>
  <si>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</si>
  <si>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</si>
  <si>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</si>
  <si>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</si>
  <si>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</si>
  <si>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</si>
  <si>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</si>
  <si>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</si>
  <si>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</si>
  <si>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</si>
  <si>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</si>
  <si>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</si>
  <si>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</si>
  <si>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</si>
  <si>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</si>
  <si>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</si>
  <si>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</si>
  <si>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</si>
  <si>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</si>
  <si>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</si>
  <si>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</si>
  <si>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</si>
  <si>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</si>
  <si>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</si>
  <si>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</si>
  <si>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</si>
  <si>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</si>
  <si>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</si>
  <si>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</si>
  <si>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</si>
  <si>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</si>
  <si>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</si>
  <si>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</si>
  <si>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</si>
  <si>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</si>
  <si>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</si>
  <si>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</si>
  <si>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</si>
  <si>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</si>
  <si>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</si>
  <si>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</si>
  <si>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</si>
  <si>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</si>
  <si>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</si>
  <si>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</si>
  <si>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 xml:space="preserve">1 17 05000 00 0000 180  </t>
  </si>
  <si>
    <t xml:space="preserve">Прочие неналоговые доходы  </t>
  </si>
  <si>
    <t>Изменение остатков средств на счетах по учету средств бюджета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</si>
  <si>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</si>
  <si>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</si>
  <si>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</si>
  <si>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</si>
  <si>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</si>
  <si>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</si>
  <si>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</si>
  <si>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</si>
  <si>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</si>
  <si>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</si>
  <si>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</si>
  <si>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</si>
  <si>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</si>
  <si>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</si>
  <si>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</si>
  <si>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</si>
  <si>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</si>
  <si>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</si>
  <si>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</si>
  <si>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</si>
  <si>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</si>
  <si>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</si>
  <si>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</si>
  <si>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</si>
  <si>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</si>
  <si>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</si>
  <si>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801</t>
  </si>
  <si>
    <t>Мин.</t>
  </si>
  <si>
    <t>Р.з.</t>
  </si>
  <si>
    <t>П.р.</t>
  </si>
  <si>
    <t>Ц.ст.</t>
  </si>
  <si>
    <t>В.р.</t>
  </si>
  <si>
    <t>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</si>
  <si>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</si>
  <si>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</si>
  <si>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</si>
  <si>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1 11 05010 10 0000 120</t>
  </si>
  <si>
    <t>Администрация МО " ______________ район"</t>
  </si>
  <si>
    <t>Доходы от продажи товаров, оказываемых учреждениями, находящимися в ведении органов местного самоуправления поселений</t>
  </si>
  <si>
    <t>3 02 02050 10 0000 140</t>
  </si>
  <si>
    <t>Доходы от продажи услуг, оказываемых учреждениями, находящимися в ведении органов местного самоуправления поселений</t>
  </si>
  <si>
    <t>3 02 01050 10 0000 130</t>
  </si>
  <si>
    <t>2 02 00000 00 0000 000</t>
  </si>
  <si>
    <t>1 17 05050 10 0000 180</t>
  </si>
  <si>
    <t>1 17 01050 10 0000 180</t>
  </si>
  <si>
    <t>1 15 02050 10 0000 140</t>
  </si>
  <si>
    <t>1 14 04050 10 0000 420</t>
  </si>
  <si>
    <t>1 14 06025 10 0000 430</t>
  </si>
  <si>
    <t>1 14 03050 10 0000 440</t>
  </si>
  <si>
    <t>1 14 03050 10 0000 410</t>
  </si>
  <si>
    <t>1 14 02053 10 0000 440</t>
  </si>
  <si>
    <t>1 14 02053 10 0000 410</t>
  </si>
  <si>
    <t>1 14 02052 10 0000 440</t>
  </si>
  <si>
    <t>1 14 02052 10 0000 410</t>
  </si>
  <si>
    <t>1 14 01050 10 0000 410</t>
  </si>
  <si>
    <t xml:space="preserve">1 13 02995 10 0000 130 </t>
  </si>
  <si>
    <t>1 13 01995 10 0000 130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</si>
  <si>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</si>
  <si>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1 11 09045 10 0000 120</t>
  </si>
  <si>
    <t>1 11 05035 10 0000 120</t>
  </si>
  <si>
    <t xml:space="preserve"> 1 11 05025 10 0000 120</t>
  </si>
  <si>
    <t>Проценты, полученные от предоставления бюджетных кредитов внутри страны за счет средств бюджетов поселений</t>
  </si>
  <si>
    <t>1 11 03050 10 0000 120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</si>
  <si>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</si>
  <si>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1 11 01050 10 0000 120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</si>
  <si>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</si>
  <si>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</si>
  <si>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Перечень главных администраторов доходов бюджета муниципального образования «Сейкинское сельское поселение»</t>
  </si>
  <si>
    <t>0310</t>
  </si>
  <si>
    <t>850</t>
  </si>
  <si>
    <t>852</t>
  </si>
  <si>
    <t>853</t>
  </si>
  <si>
    <t>Код группы, подгруппы, статьи и вида источников</t>
  </si>
  <si>
    <t xml:space="preserve">Код  главы </t>
  </si>
  <si>
    <t xml:space="preserve">Наименование  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</si>
  <si>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</si>
  <si>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</si>
  <si>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</si>
  <si>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</si>
  <si>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</si>
  <si>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</si>
  <si>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09</t>
  </si>
  <si>
    <t>МП "Комплексное развитие территории муниципального образования "Сейкинское сельское поселение"</t>
  </si>
  <si>
    <t>2 02 49999 10 0000 151</t>
  </si>
  <si>
    <t>Прочие межбюджетные трансферты, прердаваемые сельским поселениям</t>
  </si>
  <si>
    <t>Земельный налог  с физических лиц</t>
  </si>
  <si>
    <t>Увеличение прочих остатков денежных средств бюджетов сельских поселений</t>
  </si>
  <si>
    <t>01 05 02 01 01 0000 510</t>
  </si>
  <si>
    <t>01 05 02 01 01 0000 610</t>
  </si>
  <si>
    <t>Уменьшение прочих остатков денежных средств бюджетов сельских поселений</t>
  </si>
  <si>
    <t>Изменение (+/-)</t>
  </si>
  <si>
    <t>000 01 00 00 00 00 0000 000</t>
  </si>
  <si>
    <t>Увеличение остатков средств бюджетов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</si>
  <si>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</si>
  <si>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</si>
  <si>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</si>
  <si>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</si>
  <si>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</si>
  <si>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</si>
  <si>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</si>
  <si>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</si>
  <si>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</si>
  <si>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</si>
  <si>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</si>
  <si>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</si>
  <si>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</si>
  <si>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</si>
  <si>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</si>
  <si>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</si>
  <si>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</si>
  <si>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</si>
  <si>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</si>
  <si>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</si>
  <si>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</si>
  <si>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0</t>
  </si>
  <si>
    <t>-</t>
  </si>
  <si>
    <t>8</t>
  </si>
  <si>
    <t>01 05 00 00 00 0000 000</t>
  </si>
  <si>
    <t>2 02 49999 10 0000 150</t>
  </si>
  <si>
    <t>2 02 35118 10 0000 150</t>
  </si>
  <si>
    <t>801 01 05 00 00 00 0000 000</t>
  </si>
  <si>
    <t>целевые</t>
  </si>
  <si>
    <t>нецелевые</t>
  </si>
  <si>
    <t>801 01 05 02 00 00 0000 500</t>
  </si>
  <si>
    <t>801 01 05 02 01 00 0000 510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</si>
  <si>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</si>
  <si>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</si>
  <si>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</si>
  <si>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</si>
  <si>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</si>
  <si>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>801 01 05 02 01 10 0000 610</t>
  </si>
  <si>
    <t xml:space="preserve">1 06 06000 00 0000 000 </t>
  </si>
  <si>
    <t>Земельный налог</t>
  </si>
  <si>
    <t>1 06 06033 00 0000 110</t>
  </si>
  <si>
    <t>1 06  06043 00 0000 110</t>
  </si>
  <si>
    <t>Земельный налог  с организаций</t>
  </si>
  <si>
    <t>Изменение (+,-)</t>
  </si>
  <si>
    <t>1 06 06000 00 0000 000</t>
  </si>
  <si>
    <t>1 06 06043 00 0000 110</t>
  </si>
  <si>
    <t>0106</t>
  </si>
  <si>
    <t>Обеспечение деятельности финансовых, налоговых и таможенных органов финансового (финансово-бюджетного) надзора</t>
  </si>
  <si>
    <t>Жилищное хозяйство</t>
  </si>
  <si>
    <t>0501</t>
  </si>
  <si>
    <t>Коммунальное хозяйство</t>
  </si>
  <si>
    <t>0502</t>
  </si>
  <si>
    <t>1105</t>
  </si>
  <si>
    <t>00</t>
  </si>
  <si>
    <t>0000000000</t>
  </si>
  <si>
    <t>Непрограммные направления деятельности</t>
  </si>
  <si>
    <t>991Г000100</t>
  </si>
  <si>
    <t xml:space="preserve">Фонд оплаты труда государственных (муниципальных) органов </t>
  </si>
  <si>
    <t>991Г000110</t>
  </si>
  <si>
    <t>Взносы по обязательному социальному страхованию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</si>
  <si>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</si>
  <si>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</si>
  <si>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</si>
  <si>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</si>
  <si>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</si>
  <si>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</si>
  <si>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</si>
  <si>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06</t>
  </si>
  <si>
    <t>Иные межбюджетные трансферты</t>
  </si>
  <si>
    <t>540</t>
  </si>
  <si>
    <t>993В051180</t>
  </si>
  <si>
    <t>Подпрограмма "Устойчивое развитие систем жизнеобеспечения"</t>
  </si>
  <si>
    <t>0110000000</t>
  </si>
  <si>
    <t>Основное мероприятие "Обеспечение пожарной безопасности "</t>
  </si>
  <si>
    <t>0111000100</t>
  </si>
  <si>
    <t>0111000110</t>
  </si>
  <si>
    <t>Основное мероприятие "Дорожное хозяйство (дорожные фонды)"</t>
  </si>
  <si>
    <t>0112000200</t>
  </si>
  <si>
    <t>0112000210</t>
  </si>
  <si>
    <t>Основное мероприятие "Благоустройство"</t>
  </si>
  <si>
    <t>0113000300</t>
  </si>
  <si>
    <t>0113000310</t>
  </si>
  <si>
    <t>Подпрограмма "Развитие социально-культурной сферы"</t>
  </si>
  <si>
    <t>0120000000</t>
  </si>
  <si>
    <t>Основное мероприятие "Культура"</t>
  </si>
  <si>
    <t>0121000100</t>
  </si>
  <si>
    <t>0121000110</t>
  </si>
  <si>
    <t>Основное мероприятие "Социальная политика "</t>
  </si>
  <si>
    <t>0122000200</t>
  </si>
  <si>
    <t>0122000210</t>
  </si>
  <si>
    <t>312</t>
  </si>
  <si>
    <t>01200000000</t>
  </si>
  <si>
    <t>Основное мероприятие "Физическая культура "</t>
  </si>
  <si>
    <t>0123000300</t>
  </si>
  <si>
    <t>0123000330</t>
  </si>
  <si>
    <t>0123000340</t>
  </si>
  <si>
    <t>Итого</t>
  </si>
  <si>
    <t>991Г0S8500</t>
  </si>
  <si>
    <t>992А0S8500</t>
  </si>
  <si>
    <t>Изменение прочих остатков средств на счетах по учету средств бюджета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</si>
  <si>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</si>
  <si>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Доходы, получаемые  в  виде  арендной  платы, а также средства  от продажи  права  на заключение договоров  аренды  за  земли,  находящиеся   в  собственности сельских поселений  (за исключением земельных  участков муниципальных бюджетных и автономных учреждений)</t>
  </si>
  <si>
    <t xml:space="preserve"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
</t>
  </si>
  <si>
    <t>Прочие доходы от оказания платных услуг (работ) получателями средств бюджетов сельских поселений</t>
  </si>
  <si>
    <t>Прочие доходы  от  компенсации затрат  бюджетов сельских поселений</t>
  </si>
  <si>
    <t xml:space="preserve">Доходы от продажи квартир, находящихся в собственности сельских поселений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</si>
  <si>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</si>
  <si>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</si>
  <si>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</si>
  <si>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</si>
  <si>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</si>
  <si>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 (в части реализации материальных запасов средств по указанному имуществу)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</si>
  <si>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</si>
  <si>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Доходы  от продажи нематериальных активов, находящихся в собственности сельских поселений </t>
  </si>
  <si>
    <t>Платежи, взимаемые органами управления (организациями) сельских поселений  за выполнение определенных функций</t>
  </si>
  <si>
    <t xml:space="preserve">Невыясненные поступления, зачисляемые в бюджеты сельских поселений </t>
  </si>
  <si>
    <t>Прочие неналоговые доходы бюджетов сельских поселений</t>
  </si>
  <si>
    <t xml:space="preserve">номер договора </t>
  </si>
  <si>
    <t xml:space="preserve"> дата заключен.</t>
  </si>
  <si>
    <t xml:space="preserve">Наименование </t>
  </si>
  <si>
    <t>Изменения (+, -)</t>
  </si>
  <si>
    <t>Межбюджетные трансферты из бюджета сельского поселения, бюджету муниципального образования "Чойский район"  на выполнение части полномочий по осуществлению внутреннего муниципального финансового контроля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</si>
  <si>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</si>
  <si>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</si>
  <si>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</si>
  <si>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Всего</t>
  </si>
  <si>
    <t>в том числе</t>
  </si>
  <si>
    <t>Федеральные средства</t>
  </si>
  <si>
    <t>Республикан-ские средства</t>
  </si>
  <si>
    <t>Местные средства</t>
  </si>
  <si>
    <t xml:space="preserve">Администрация муниципального образования "Сейкинское сельское поселение" </t>
  </si>
  <si>
    <t>Единица измерения:</t>
  </si>
  <si>
    <t>Код классификации доходов бюджетов</t>
  </si>
  <si>
    <t>наименование</t>
  </si>
  <si>
    <t>Условно утвержденные расходы</t>
  </si>
  <si>
    <t>9999</t>
  </si>
  <si>
    <t>99</t>
  </si>
  <si>
    <t>999</t>
  </si>
  <si>
    <t>Обеспечение предоставления социальной помощи населению в МО "Сейкинское сельское поселение" на 2020-2022 годы, в рамках муниципальной программы "Комплексное развитие территории сельского  поселения МО «Сейкинское  сельское  поселение» на 2019-2024 годы, подпрограммы "Развитие социально-культурной сферы" , основного мероприятия подпрограммы "Социальная политика" на 2019-2024 годы</t>
  </si>
  <si>
    <t>Решение Совета депутатов  от 25.11.2011г. № 18-6 (изм. решение от 29.11.2016 г. №24-3)  "Об утверждении Порядка назначения, перерасчета размера и выплаты ежемесячной доплаты к трудовой пенсии выборных лиц, осуществляющих полномочия на постоянной основе в органах местного самоуправления МО «Сейкинское сельское поселение»</t>
  </si>
  <si>
    <t>Резервный фонд местной администрации</t>
  </si>
  <si>
    <t>0111</t>
  </si>
  <si>
    <t>Резервный фонд муниципального образования «Сейкинское сельское поселение»</t>
  </si>
  <si>
    <t>870</t>
  </si>
  <si>
    <t>тыс.рублей</t>
  </si>
  <si>
    <t xml:space="preserve">код   </t>
  </si>
  <si>
    <t>1 01 02000 10 0000 110</t>
  </si>
  <si>
    <t>1 01 02010 10 0000 110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</si>
  <si>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</si>
  <si>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России по Республике Алтай</t>
  </si>
  <si>
    <t>1 01 02030 10 0000 110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</si>
  <si>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</si>
  <si>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</t>
  </si>
  <si>
    <t>1 06 01000 00 0000 000</t>
  </si>
  <si>
    <t xml:space="preserve">Налог на имущество </t>
  </si>
  <si>
    <t>1 06 01030 01 0000 110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</si>
  <si>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</t>
  </si>
  <si>
    <t>1 06 01030 12 1000 110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</si>
  <si>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 (пени по соответствующим платежам)</t>
  </si>
  <si>
    <t>1 06 06033 10 000 110</t>
  </si>
  <si>
    <t>Земельный налог с организаций, обладающих земельным участком, расположенным в границах сельских поселений</t>
  </si>
  <si>
    <t>1 06 06043 10 000 110</t>
  </si>
  <si>
    <t>Земельный налог с физических лиц, обладающих земельным участком, расположенным в границах сельских поселений</t>
  </si>
  <si>
    <t>ИТОГО НЕНАЛОГОВЫХ ДОХОДОВ</t>
  </si>
  <si>
    <t>ИТОГО НЕНАЛОГОВЫХ ДОХОДОВ без невыясненных поступлений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</si>
  <si>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</si>
  <si>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</si>
  <si>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>Дотации бюджетам бюджетной системы Российской Федерации</t>
  </si>
  <si>
    <t xml:space="preserve">Дотации бюджетам сельских поселений на выравнивание бюджетной обеспеченности
</t>
  </si>
  <si>
    <t xml:space="preserve">Министерство финансов Республики Алтай </t>
  </si>
  <si>
    <t>Субвенции  бюджетам бюджетной системы Российской Федерации</t>
  </si>
  <si>
    <t>ДОХОДЫ БЕЗ УЧЕТА БЕЗВОЗМЕЗДНЫХ ПОСТУПЛЕНИЙ ОТ ДРУГИХ БЮДЖЕТОВ БЮДЖЕТНОЙ СИСТЕМЫ РОССИЙСКОЙ ФЕДЕРАЦИИ</t>
  </si>
  <si>
    <t>Руководитель</t>
  </si>
  <si>
    <t xml:space="preserve">               </t>
  </si>
  <si>
    <t>(уполномоченное лицо)</t>
  </si>
  <si>
    <t xml:space="preserve"> (должность)</t>
  </si>
  <si>
    <t xml:space="preserve">                       (подпись)</t>
  </si>
  <si>
    <t>(ФИО)</t>
  </si>
  <si>
    <t>Исполнитель</t>
  </si>
  <si>
    <t>Главный бухгалтер</t>
  </si>
  <si>
    <t>(телефон)</t>
  </si>
  <si>
    <t>Наименование главного администратора (администратора) доходов Сейкинского селського поселения</t>
  </si>
  <si>
    <t>Показатели прогноза доходов Сейкинского сельского поселения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</si>
  <si>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</si>
  <si>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</t>
  </si>
  <si>
    <t>Глава Сейкинского сельского поселения</t>
  </si>
  <si>
    <t>Семикина Ю.В.</t>
  </si>
  <si>
    <t>8 (38822) 26-4-09</t>
  </si>
  <si>
    <t>Показатели прогноза доходов в текущем финансовом году в соответствии с решением о метном бюджете Сейкинского сельского поселения</t>
  </si>
  <si>
    <t>МО "Сейкинское сельское поселение"</t>
  </si>
  <si>
    <t>4-1</t>
  </si>
  <si>
    <t>Сумма на 2023</t>
  </si>
  <si>
    <t>Просверикова С.А.</t>
  </si>
  <si>
    <t>на 2023 год</t>
  </si>
  <si>
    <t>Закупка энергетических ресурсов</t>
  </si>
  <si>
    <t>247</t>
  </si>
  <si>
    <t>999000000</t>
  </si>
  <si>
    <t>Сельская администрация муниципального образования "Сейкинское сельское поселение"</t>
  </si>
  <si>
    <t>995Ш000510</t>
  </si>
  <si>
    <t>2 07 0503 10 0000 150</t>
  </si>
  <si>
    <t>Прочие безвозмездные поступления в бюджеты сельских поселений</t>
  </si>
  <si>
    <t>2 02 25555 10 0000 150</t>
  </si>
  <si>
    <t>2 02 29999 10 0000 150</t>
  </si>
  <si>
    <t>2 07 05030 10 0000 150</t>
  </si>
  <si>
    <t xml:space="preserve">Сумма на 2023 год </t>
  </si>
  <si>
    <t>МП "Комплексное развитие территории сельского поселения муниципального образования "Сейкинское сельское поселение" на 2019-2024 годы"</t>
  </si>
  <si>
    <t>Сумма на 2024</t>
  </si>
  <si>
    <t xml:space="preserve"> Сумма на 2024 год </t>
  </si>
  <si>
    <t>на 2024 год</t>
  </si>
  <si>
    <t>2 02 30000 00 0000 150</t>
  </si>
  <si>
    <t>2 02 40000 00 0000 150</t>
  </si>
  <si>
    <t>Субсидии бюджетам на софинансирование расходных обязательств субъектов Российской Федерации</t>
  </si>
  <si>
    <t>2 02 00000 00 0000 150</t>
  </si>
  <si>
    <t>011F255550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</si>
  <si>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</si>
  <si>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Распределение бюджетных ассигнований на реализацию МП "Комплексное развитие территории муниципального образования "Сейкинское сельское поселение" на 2020-2025 годы" , МП "Формирование современной городской среды на территории муниципального образования "Сейкинское сельское поселение" на 2019-2023 годы"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</si>
  <si>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</si>
  <si>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</si>
  <si>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</si>
  <si>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</si>
  <si>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</si>
  <si>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</si>
  <si>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</si>
  <si>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</si>
  <si>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</si>
  <si>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</si>
  <si>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</si>
  <si>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</si>
  <si>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</si>
  <si>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</si>
  <si>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</si>
  <si>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</si>
  <si>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</si>
  <si>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</si>
  <si>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</si>
  <si>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</si>
  <si>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</si>
  <si>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</si>
  <si>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Проведение мероприятий по приведению оплаты труда отдельных категорий граждан в соответствии с Федеральным законодательством и законодательством Республики Алтай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</si>
  <si>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</si>
  <si>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</si>
  <si>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2 02 45784 10 0000 150</t>
  </si>
  <si>
    <t>Межбюджетные трансферты, передаваемые бюджетам сельских поселений на финансироваие дорожной деятельности в отношении автомобильных дорог общего пользования регионального или межмуниципального, местного значения.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</si>
  <si>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</si>
  <si>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</si>
  <si>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округов.</t>
  </si>
  <si>
    <t>2 02  16001 10 0000 150</t>
  </si>
  <si>
    <t>Дотация бюджетам сельских поселений на выравнивание бюджетной обеспеченности из бюджетов муниципальных районов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</si>
  <si>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значения.</t>
  </si>
  <si>
    <t xml:space="preserve">Выполнение передаваемых полномочий субъектов Российской Федерации </t>
  </si>
  <si>
    <t>0113</t>
  </si>
  <si>
    <t>13</t>
  </si>
  <si>
    <t>Субвенции на осуществление государственных полномочий Республики Алтай в обласи законодательства об административных правонарушениях</t>
  </si>
  <si>
    <t>1110245300</t>
  </si>
  <si>
    <t>0000245300</t>
  </si>
  <si>
    <t xml:space="preserve"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значения. 
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</si>
  <si>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"Формирование современной городской среды на территории муниципального образования "Сейкинское сельское поселение" на 2019-2023 годы"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</si>
  <si>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"Комплексное развитие территории сельского поселения муниципального образования "Сейкинское сельское поселение" на 2019-2024 годы"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</si>
  <si>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округов.</t>
  </si>
  <si>
    <t>Проведение мероприятий по приведению оплаты труда отдельных категорий граждан в соответствии с Федеральным зконодательством  и законодательством Республики Алтай</t>
  </si>
  <si>
    <t>Прочие межбюджетные трансферты, прередаваемые сельским поселениям</t>
  </si>
  <si>
    <t>0309</t>
  </si>
  <si>
    <t>0412</t>
  </si>
  <si>
    <t>Исполнение судебных решений, актов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</si>
  <si>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</si>
  <si>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</si>
  <si>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0114000110</t>
  </si>
  <si>
    <t>011204580Д</t>
  </si>
  <si>
    <t>12</t>
  </si>
  <si>
    <t>Основное мероприятие "Исполнение судебных решений, актов" в рамках МП "Комплексное развитие территории муниципального образования "Сейкинское сельское поселение"</t>
  </si>
  <si>
    <t>Исполнение судебных актов Российской Федерации и мировых соглашений по возмещению причиненного вреда</t>
  </si>
  <si>
    <t>994ИЛ00410</t>
  </si>
  <si>
    <t>831</t>
  </si>
  <si>
    <t>Уплата иных платежей</t>
  </si>
  <si>
    <t>0113005013</t>
  </si>
  <si>
    <t>Коммунальное хозяйство; расходы по содержанию (мест) площадок накопления ТКО</t>
  </si>
  <si>
    <t>Благоустройство, повышение уровня благоустройства территорий</t>
  </si>
  <si>
    <t>Финансирование мероприятий по благоустройству территорий сельских населенных пунктов</t>
  </si>
  <si>
    <t xml:space="preserve">Прочая закупка товаров, работ и услуг </t>
  </si>
  <si>
    <t>0113045806</t>
  </si>
  <si>
    <t>01134S0200</t>
  </si>
  <si>
    <t>Основное мероприятие "Благоустройство территорий в рамках реализиции проекта "Инициативы граждан", мероприятие  "Благоустройство детской площадки по ул. Школьная, 58,в с. Сейка Чойского района Республики Алтай"</t>
  </si>
  <si>
    <t>МП "Формирование современной городской среды на территории  муниципального образования "Сейкинское сельское поселение" на 2019-2023 годы",  "Устройство стадиона в с. Сейка Чойского района Республики Алтай"</t>
  </si>
  <si>
    <t>Подпрограмма "Развитие социально-культурной сферы", "Культура"</t>
  </si>
  <si>
    <t>992А0S9600</t>
  </si>
  <si>
    <t>Обеспечение информатизации бюджетного процесса в муниципальных образованиях в Республике Алтай</t>
  </si>
  <si>
    <t>18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</si>
  <si>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</si>
  <si>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</si>
  <si>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</si>
  <si>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</si>
  <si>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</si>
  <si>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</si>
  <si>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</si>
  <si>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</si>
  <si>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</si>
  <si>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</si>
  <si>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</si>
  <si>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</si>
  <si>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</si>
  <si>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</si>
  <si>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</si>
  <si>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</si>
  <si>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</si>
  <si>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</si>
  <si>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</si>
  <si>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</si>
  <si>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</si>
  <si>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</si>
  <si>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</si>
  <si>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</si>
  <si>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</si>
  <si>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</si>
  <si>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</si>
  <si>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</si>
  <si>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</si>
  <si>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</si>
  <si>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70</t>
  </si>
  <si>
    <t>71</t>
  </si>
  <si>
    <t>72</t>
  </si>
  <si>
    <t>73</t>
  </si>
  <si>
    <t>74</t>
  </si>
  <si>
    <t>75</t>
  </si>
  <si>
    <t>76</t>
  </si>
  <si>
    <t>77</t>
  </si>
  <si>
    <t>Защита населения и территории  от последствий чрезвычайных ситуаций природного и техногенного характера, гражданская оборона</t>
  </si>
  <si>
    <t>МП "Комплексное развитие территории муниципального образования "Сейкинское сельское поселение" на 2019-2024 годы</t>
  </si>
  <si>
    <t>Коммунальное хозяйство, расходы по содержанию (мест) площадок накопления ТКО</t>
  </si>
  <si>
    <t>Основное мероприятие "Благоустройство территорий в рамках реализации проекта "Инициативы граждан", мероприятие "Благоустройство детской площадки по ул. Школьная, 58 в с. Сейка Чойского района Республики Алтай"</t>
  </si>
  <si>
    <t xml:space="preserve">МП "Формирование современной городской среды на территории муниципального образования "Сейкинское сельское поселение" на 2019-2023 годы, "Устройство стадиона в с. Сейка Чойского района Республики Алтай" </t>
  </si>
  <si>
    <t>Прочие межбюджетные трансферты, передаваемые сельским поселениям</t>
  </si>
  <si>
    <t>Приложение 1
к решению «О бюджете 
муниципального образования "Сейкинское сельское поселение"
на 2023 год и на плановый 
период 2024 и 2025 годов»</t>
  </si>
  <si>
    <t>Источники финансирования дефицита  бюджета муниципального образования "Сейкинское сельское поселение" на 2023 год</t>
  </si>
  <si>
    <t>Приложение 2
к решению «О бюджете 
муниципального образования "Сейкинское сельское поселение"
на 2023 год и на плановый 
период 2024 и 2025 годов»</t>
  </si>
  <si>
    <t>Источники финансирования дефицита  бюджета муниципального образования  "Сейкинское сельское поселение" на 2024-2025 годы</t>
  </si>
  <si>
    <t xml:space="preserve">2024 год </t>
  </si>
  <si>
    <t>2025 год</t>
  </si>
  <si>
    <t>Приложение 3
к решению «О бюджете 
муниципального образования "Сейкинское сельское поселение "
на 2023 год и на плановый 
период 2024 и 2025 годов»</t>
  </si>
  <si>
    <t>Перечень главных администраторов источников финансирования дефицита бюджета муниципального образования "Сейкинское сельское поселение" на 2023 год и на плановый период 2024-2025 годов</t>
  </si>
  <si>
    <t>Приложение 4
к решению «О бюджете 
муниципального образования "Сейкинское сельское поселение "
на 2023 год и на плановый 
период 2024 и 2025 годов»</t>
  </si>
  <si>
    <t>Проведение мероприятий по приведению оплаты труда отдельных категорий граждан в соотвествие с Федеральным законодательством и законодательством Республики Алтай</t>
  </si>
  <si>
    <t>Приложение 5
к решению «О бюджете 
муниципального образования "Сейкинского сельского поселения "
на 2023 год и на плановый 
период 2024 и 2025 годов»</t>
  </si>
  <si>
    <r>
      <t>Объем поступлений доходов в бюджет муниципального образования                                                                                  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    в 2023 году</t>
    </r>
  </si>
  <si>
    <t>Приложение 6
к решению «О бюджете 
муниципального образования "Сейкинского сельского поселения"
на 2023 год и на плановый 
период 2024 и 2025 годов»</t>
  </si>
  <si>
    <r>
      <t>Объем поступлений доходов в бюджет муниципального образования                                                                                                        "</t>
    </r>
    <r>
      <rPr>
        <b/>
        <u/>
        <sz val="14"/>
        <rFont val="Times New Roman"/>
        <family val="1"/>
        <charset val="204"/>
      </rPr>
      <t>Сейкинского сельского поселения"</t>
    </r>
    <r>
      <rPr>
        <b/>
        <sz val="14"/>
        <rFont val="Times New Roman"/>
        <family val="1"/>
        <charset val="204"/>
      </rPr>
      <t xml:space="preserve"> в 2024-2025 годах</t>
    </r>
  </si>
  <si>
    <t>2 02 29999 10 0000 151</t>
  </si>
  <si>
    <t xml:space="preserve"> Приложение  7
к решению «О бюджете 
муниципального образования "Сейкинского сельского поселения"
на 2023 год и на плановый 
период 2024 и 2025 годов»</t>
  </si>
  <si>
    <t>Распределение
бюджетных ассигнований по разделам, подразделам классификации расходов бюджета муниципального образования                            "Сейкинского сельского поселения"   на 2023 год</t>
  </si>
  <si>
    <t>Выполнение передаваемых полномочий субъектов Российской Федерации</t>
  </si>
  <si>
    <t>Приложение 9
к решению «О бюджете 
муниципального образования "Сейкинского сельского поселения"
на 2023 год и на плановый 
период 2024 и 2025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</si>
  <si>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2023 год</t>
  </si>
  <si>
    <t>Приложение 10
к решению «О бюджете 
муниципального образования "Сейкинского сельского поселения"
на 2023 год и на плановый 
период 2024 и 2025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</si>
  <si>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2024 и 2025 год</t>
  </si>
  <si>
    <t>Приложение 8
к решению «О бюджете 
муниципального образования "Сейкинского сельского поселения"
на 2023 год и на плановый 
период 2024 и 2025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</si>
  <si>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на 2024-2025 годы</t>
  </si>
  <si>
    <t xml:space="preserve">Сумма на 2024 год </t>
  </si>
  <si>
    <t>Сумма на 2025 год</t>
  </si>
  <si>
    <t>Сумма на 2025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</si>
  <si>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</si>
  <si>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11102453000</t>
  </si>
  <si>
    <t>Основное мероприятие "Защита населения и территории от последствий чрезвычайных ситуаций природного и техногенного характера, гражданская оборона "</t>
  </si>
  <si>
    <t>0114000000</t>
  </si>
  <si>
    <t>Приложение 11
к решению «О бюджете 
муниципального образования "Сейкинское сельское поселение "
на 2023 год и на плановый 
период 2024 и 2025 годов»</t>
  </si>
  <si>
    <t>Ведомственная структура расходов бюджета муниципального образования "Сейкинское сельское поселение "  на 2023 год</t>
  </si>
  <si>
    <t>Приложение 12
к решению «О бюджете 
муниципального образования "Сейкинское сельское поселение "
на 2023 год и на плановый 
период 2024 и 2025 годов»</t>
  </si>
  <si>
    <t>Ведомственная структура расходов бюджета муниципального образования "Сейкинское сельское поселение "  на 2024 и 2025 год</t>
  </si>
  <si>
    <t>Сумма  на 2024</t>
  </si>
  <si>
    <t>Приложение 13
к решению «О бюджете 
муниципального образования "Сейкинское сельское поселение"
на 2023 год и на плановый 
период 2024 и 2025 годов»</t>
  </si>
  <si>
    <t>Иные межбюджетные трансферты,  выделяемые из бюджета МО "Сейкинское сельское поселение",
на финансирование расходов, связанных с передачей полномочий органам местного самоуправления муниципальному образованию "Чойский  район" на 2023 год</t>
  </si>
  <si>
    <t>Приложение 14
к решению «О бюджете 
муниципального образования "Сейкинского сельского поселения"
на 2023 год и на плановый 
период 2024 и 2025 годов»</t>
  </si>
  <si>
    <t>Приложение 15
к решению «О бюджете 
муниципального образования "Сейкинского сельского поселения"
на 2023 год и на плановый 
период 2024 и 2025 годов»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</si>
  <si>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2024-2025 год</t>
  </si>
  <si>
    <t>Приложение 16
к решению «О бюджете 
муниципального образования "Сейкинского сельского поселения"
на 2023 год и на плановый 
период 2024 и 2025 годов»</t>
  </si>
  <si>
    <t xml:space="preserve"> Сумма на 2025 год </t>
  </si>
  <si>
    <t>Объем бюджетных ассигнований бюджета муниципального образования"Сейкинское сельское поселение" на исполнение публичных нормативных обязательств на 2023-2025 гг</t>
  </si>
  <si>
    <t>Приложение 17
к решению «О бюджете 
муниципального образования "Сейкинского сельского поселения"
на 2023 год и на плановый 
период 2024 и 2025 годов»</t>
  </si>
  <si>
    <t>Реестр источников доходов  муниципального образования "Сейкинское сельское поселение"на 2023 год и плановый период 2024 и 2025 годов</t>
  </si>
  <si>
    <t>на 2025 год</t>
  </si>
  <si>
    <t>Показатели кассовых поступлений в текущем финансовом году                                (по состоянию на "01" ноября 2022 года)</t>
  </si>
  <si>
    <t xml:space="preserve">Сумма на 2023 г. </t>
  </si>
  <si>
    <t xml:space="preserve">Сумма с учетом изменений на 2024 г. </t>
  </si>
  <si>
    <t xml:space="preserve">Сумма на 2025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</si>
</sst>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#,##0.0"/>
    <numFmt numFmtId="169" formatCode="_-* #,##0.0\ _₽_-;\-* #,##0.0\ _₽_-;_-* &quot;-&quot;?\ _₽_-;_-@_-"/>
    <numFmt numFmtId="170" formatCode="dd/mm/yy;@"/>
    <numFmt numFmtId="171" formatCode="0.00000"/>
    <numFmt numFmtId="172" formatCode="0.000000"/>
    <numFmt numFmtId="173" formatCode="0.000"/>
    <numFmt numFmtId="174" formatCode="#,##0.00000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u/>
      <sz val="22"/>
      <name val="Calibri"/>
      <family val="2"/>
    </font>
    <font>
      <sz val="22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u/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4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49" fontId="46" fillId="0" borderId="19">
      <alignment horizontal="center" vertical="center"/>
    </xf>
    <xf numFmtId="0" fontId="46" fillId="0" borderId="20">
      <alignment horizontal="left" wrapText="1"/>
    </xf>
    <xf numFmtId="0" fontId="23" fillId="0" borderId="0"/>
  </cellStyleXfs>
  <cellXfs count="565">
    <xf numFmtId="0" fontId="0" fillId="0" borderId="0" xfId="0"/>
    <xf numFmtId="0" fontId="5" fillId="0" borderId="0" xfId="0" applyFont="1" applyFill="1"/>
    <xf numFmtId="165" fontId="5" fillId="0" borderId="0" xfId="1" applyFont="1" applyFill="1"/>
    <xf numFmtId="0" fontId="5" fillId="0" borderId="0" xfId="0" applyFont="1" applyFill="1" applyBorder="1" applyAlignment="1">
      <alignment horizontal="center" wrapText="1"/>
    </xf>
    <xf numFmtId="165" fontId="5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Font="1" applyFill="1" applyBorder="1" applyAlignment="1">
      <alignment horizontal="center" wrapText="1"/>
    </xf>
    <xf numFmtId="0" fontId="5" fillId="0" borderId="0" xfId="0" applyFont="1" applyFill="1" applyBorder="1"/>
    <xf numFmtId="165" fontId="5" fillId="0" borderId="0" xfId="1" applyFont="1" applyFill="1" applyBorder="1"/>
    <xf numFmtId="0" fontId="0" fillId="0" borderId="0" xfId="0" applyAlignment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/>
    <xf numFmtId="0" fontId="6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9" fillId="0" borderId="1" xfId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8" fillId="0" borderId="0" xfId="0" applyNumberFormat="1" applyFont="1" applyFill="1"/>
    <xf numFmtId="167" fontId="9" fillId="0" borderId="1" xfId="1" applyNumberFormat="1" applyFont="1" applyFill="1" applyBorder="1"/>
    <xf numFmtId="0" fontId="8" fillId="0" borderId="0" xfId="0" applyFont="1"/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2" fillId="0" borderId="0" xfId="0" applyFont="1" applyBorder="1"/>
    <xf numFmtId="0" fontId="26" fillId="0" borderId="0" xfId="0" applyFont="1" applyAlignment="1"/>
    <xf numFmtId="0" fontId="26" fillId="0" borderId="0" xfId="0" applyFont="1" applyAlignment="1">
      <alignment horizontal="right" vertical="justify"/>
    </xf>
    <xf numFmtId="0" fontId="26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26" fillId="3" borderId="0" xfId="0" applyFont="1" applyFill="1"/>
    <xf numFmtId="0" fontId="19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0" fontId="17" fillId="0" borderId="0" xfId="0" applyFont="1" applyBorder="1" applyAlignment="1">
      <alignment horizontal="right" wrapText="1"/>
    </xf>
    <xf numFmtId="0" fontId="8" fillId="0" borderId="0" xfId="0" applyFont="1" applyBorder="1"/>
    <xf numFmtId="0" fontId="20" fillId="0" borderId="0" xfId="0" applyFont="1" applyBorder="1"/>
    <xf numFmtId="0" fontId="35" fillId="0" borderId="0" xfId="0" applyFont="1" applyFill="1" applyBorder="1"/>
    <xf numFmtId="0" fontId="15" fillId="0" borderId="0" xfId="0" applyFont="1" applyFill="1" applyBorder="1"/>
    <xf numFmtId="0" fontId="34" fillId="0" borderId="0" xfId="0" applyFont="1" applyFill="1" applyBorder="1"/>
    <xf numFmtId="0" fontId="26" fillId="0" borderId="0" xfId="0" applyFont="1" applyFill="1" applyBorder="1"/>
    <xf numFmtId="0" fontId="33" fillId="0" borderId="0" xfId="0" applyFont="1" applyFill="1" applyBorder="1"/>
    <xf numFmtId="0" fontId="1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38" fillId="0" borderId="12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 vertical="top" wrapText="1"/>
    </xf>
    <xf numFmtId="49" fontId="38" fillId="0" borderId="4" xfId="0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Border="1"/>
    <xf numFmtId="166" fontId="27" fillId="0" borderId="15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/>
    </xf>
    <xf numFmtId="0" fontId="42" fillId="0" borderId="0" xfId="0" applyFont="1"/>
    <xf numFmtId="0" fontId="42" fillId="0" borderId="1" xfId="0" applyFont="1" applyFill="1" applyBorder="1" applyAlignment="1">
      <alignment horizontal="center" vertical="top" wrapText="1"/>
    </xf>
    <xf numFmtId="166" fontId="27" fillId="0" borderId="0" xfId="0" applyNumberFormat="1" applyFont="1" applyFill="1" applyBorder="1" applyAlignment="1">
      <alignment horizontal="center" wrapText="1"/>
    </xf>
    <xf numFmtId="0" fontId="0" fillId="0" borderId="0" xfId="0"/>
    <xf numFmtId="0" fontId="42" fillId="0" borderId="6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right" wrapText="1"/>
    </xf>
    <xf numFmtId="0" fontId="9" fillId="0" borderId="1" xfId="0" applyFont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 wrapText="1"/>
    </xf>
    <xf numFmtId="165" fontId="9" fillId="0" borderId="0" xfId="1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center" vertical="center"/>
    </xf>
    <xf numFmtId="165" fontId="8" fillId="0" borderId="0" xfId="1" applyFont="1" applyFill="1" applyAlignment="1">
      <alignment horizontal="center" vertical="center"/>
    </xf>
    <xf numFmtId="165" fontId="5" fillId="0" borderId="0" xfId="1" applyFont="1" applyFill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165" fontId="45" fillId="0" borderId="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45" fillId="0" borderId="1" xfId="0" applyFont="1" applyFill="1" applyBorder="1" applyAlignment="1">
      <alignment vertical="top" wrapText="1"/>
    </xf>
    <xf numFmtId="49" fontId="47" fillId="0" borderId="1" xfId="10" applyFont="1" applyBorder="1" applyProtection="1">
      <alignment horizontal="center" vertical="center"/>
    </xf>
    <xf numFmtId="0" fontId="48" fillId="0" borderId="1" xfId="11" applyNumberFormat="1" applyFont="1" applyBorder="1" applyProtection="1">
      <alignment horizontal="left" wrapText="1"/>
    </xf>
    <xf numFmtId="0" fontId="49" fillId="0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center" vertical="center" wrapText="1"/>
    </xf>
    <xf numFmtId="49" fontId="38" fillId="0" borderId="6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0" fontId="1" fillId="0" borderId="0" xfId="6" applyFont="1"/>
    <xf numFmtId="165" fontId="0" fillId="0" borderId="0" xfId="8" applyFont="1"/>
    <xf numFmtId="0" fontId="8" fillId="0" borderId="0" xfId="7" applyFont="1"/>
    <xf numFmtId="0" fontId="51" fillId="0" borderId="0" xfId="6" applyFont="1"/>
    <xf numFmtId="165" fontId="26" fillId="0" borderId="0" xfId="8" applyFont="1"/>
    <xf numFmtId="0" fontId="9" fillId="0" borderId="5" xfId="7" applyFont="1" applyBorder="1" applyAlignment="1">
      <alignment horizontal="center" vertical="center" wrapText="1"/>
    </xf>
    <xf numFmtId="165" fontId="9" fillId="3" borderId="5" xfId="8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vertical="center"/>
    </xf>
    <xf numFmtId="0" fontId="8" fillId="3" borderId="1" xfId="7" applyFont="1" applyFill="1" applyBorder="1" applyAlignment="1">
      <alignment vertical="center"/>
    </xf>
    <xf numFmtId="0" fontId="9" fillId="3" borderId="1" xfId="7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54" fillId="0" borderId="0" xfId="0" applyFont="1" applyBorder="1"/>
    <xf numFmtId="0" fontId="5" fillId="0" borderId="0" xfId="0" applyFont="1" applyFill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55" fillId="0" borderId="0" xfId="0" applyFont="1"/>
    <xf numFmtId="0" fontId="56" fillId="0" borderId="0" xfId="0" applyFont="1" applyAlignment="1">
      <alignment horizontal="center" vertical="top" wrapText="1"/>
    </xf>
    <xf numFmtId="0" fontId="56" fillId="0" borderId="0" xfId="0" applyFont="1" applyAlignment="1">
      <alignment vertical="top" wrapText="1"/>
    </xf>
    <xf numFmtId="49" fontId="56" fillId="0" borderId="0" xfId="0" applyNumberFormat="1" applyFont="1" applyAlignment="1">
      <alignment horizontal="center" vertical="top" wrapText="1"/>
    </xf>
    <xf numFmtId="0" fontId="58" fillId="0" borderId="0" xfId="0" applyFont="1"/>
    <xf numFmtId="0" fontId="59" fillId="0" borderId="0" xfId="0" applyFont="1" applyFill="1" applyAlignment="1">
      <alignment horizontal="center" vertical="top" wrapText="1"/>
    </xf>
    <xf numFmtId="49" fontId="57" fillId="0" borderId="0" xfId="0" applyNumberFormat="1" applyFont="1" applyFill="1" applyBorder="1" applyAlignment="1">
      <alignment horizontal="center" vertical="top"/>
    </xf>
    <xf numFmtId="49" fontId="57" fillId="0" borderId="0" xfId="0" applyNumberFormat="1" applyFont="1" applyFill="1" applyBorder="1" applyAlignment="1">
      <alignment horizontal="justify" vertical="top"/>
    </xf>
    <xf numFmtId="49" fontId="57" fillId="0" borderId="0" xfId="0" applyNumberFormat="1" applyFont="1" applyFill="1" applyBorder="1" applyAlignment="1">
      <alignment horizontal="justify" vertical="top" wrapText="1"/>
    </xf>
    <xf numFmtId="49" fontId="57" fillId="0" borderId="0" xfId="0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justify" vertical="top" wrapText="1"/>
    </xf>
    <xf numFmtId="49" fontId="57" fillId="0" borderId="0" xfId="0" applyNumberFormat="1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49" fontId="57" fillId="0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horizontal="justify" vertical="top"/>
    </xf>
    <xf numFmtId="0" fontId="57" fillId="0" borderId="0" xfId="0" applyFont="1" applyFill="1" applyAlignment="1">
      <alignment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top" wrapText="1"/>
    </xf>
    <xf numFmtId="0" fontId="57" fillId="0" borderId="1" xfId="0" applyNumberFormat="1" applyFont="1" applyFill="1" applyBorder="1" applyAlignment="1" applyProtection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center" vertical="center"/>
    </xf>
    <xf numFmtId="49" fontId="64" fillId="6" borderId="1" xfId="0" applyNumberFormat="1" applyFont="1" applyFill="1" applyBorder="1" applyAlignment="1">
      <alignment horizontal="center" vertical="top"/>
    </xf>
    <xf numFmtId="0" fontId="59" fillId="7" borderId="1" xfId="0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center"/>
    </xf>
    <xf numFmtId="2" fontId="59" fillId="6" borderId="1" xfId="0" applyNumberFormat="1" applyFont="1" applyFill="1" applyBorder="1" applyAlignment="1">
      <alignment horizontal="center" vertical="center"/>
    </xf>
    <xf numFmtId="0" fontId="64" fillId="6" borderId="1" xfId="0" applyFont="1" applyFill="1" applyBorder="1" applyAlignment="1">
      <alignment horizontal="center" vertical="top"/>
    </xf>
    <xf numFmtId="49" fontId="59" fillId="6" borderId="1" xfId="0" applyNumberFormat="1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top" wrapText="1"/>
    </xf>
    <xf numFmtId="0" fontId="59" fillId="6" borderId="1" xfId="0" applyFont="1" applyFill="1" applyBorder="1" applyAlignment="1">
      <alignment horizontal="justify" vertical="center" wrapText="1"/>
    </xf>
    <xf numFmtId="0" fontId="65" fillId="8" borderId="1" xfId="0" applyFont="1" applyFill="1" applyBorder="1" applyAlignment="1">
      <alignment horizontal="center" vertical="top"/>
    </xf>
    <xf numFmtId="49" fontId="66" fillId="8" borderId="1" xfId="0" applyNumberFormat="1" applyFont="1" applyFill="1" applyBorder="1" applyAlignment="1">
      <alignment horizontal="justify" vertical="top"/>
    </xf>
    <xf numFmtId="0" fontId="66" fillId="8" borderId="1" xfId="0" applyFont="1" applyFill="1" applyBorder="1" applyAlignment="1">
      <alignment horizontal="justify" vertical="top" wrapText="1"/>
    </xf>
    <xf numFmtId="0" fontId="66" fillId="8" borderId="1" xfId="0" applyFont="1" applyFill="1" applyBorder="1" applyAlignment="1">
      <alignment horizontal="justify" vertical="center" wrapText="1"/>
    </xf>
    <xf numFmtId="2" fontId="66" fillId="8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top"/>
    </xf>
    <xf numFmtId="49" fontId="57" fillId="0" borderId="1" xfId="0" applyNumberFormat="1" applyFont="1" applyFill="1" applyBorder="1" applyAlignment="1">
      <alignment horizontal="justify" vertical="top"/>
    </xf>
    <xf numFmtId="0" fontId="57" fillId="0" borderId="1" xfId="0" applyFont="1" applyFill="1" applyBorder="1" applyAlignment="1">
      <alignment horizontal="justify" vertical="top" wrapText="1"/>
    </xf>
    <xf numFmtId="0" fontId="57" fillId="0" borderId="1" xfId="0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/>
    </xf>
    <xf numFmtId="0" fontId="66" fillId="8" borderId="1" xfId="0" applyNumberFormat="1" applyFont="1" applyFill="1" applyBorder="1" applyAlignment="1">
      <alignment horizontal="justify" vertical="top" wrapText="1"/>
    </xf>
    <xf numFmtId="0" fontId="67" fillId="9" borderId="1" xfId="0" applyFont="1" applyFill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top"/>
    </xf>
    <xf numFmtId="49" fontId="57" fillId="10" borderId="1" xfId="0" applyNumberFormat="1" applyFont="1" applyFill="1" applyBorder="1" applyAlignment="1">
      <alignment horizontal="justify" vertical="top"/>
    </xf>
    <xf numFmtId="0" fontId="57" fillId="10" borderId="1" xfId="0" applyFont="1" applyFill="1" applyBorder="1" applyAlignment="1">
      <alignment horizontal="justify" vertical="top" wrapText="1"/>
    </xf>
    <xf numFmtId="0" fontId="57" fillId="3" borderId="1" xfId="0" applyFont="1" applyFill="1" applyBorder="1" applyAlignment="1">
      <alignment horizontal="center" vertical="center" wrapText="1"/>
    </xf>
    <xf numFmtId="2" fontId="57" fillId="10" borderId="1" xfId="0" applyNumberFormat="1" applyFont="1" applyFill="1" applyBorder="1" applyAlignment="1">
      <alignment horizontal="center" vertical="center"/>
    </xf>
    <xf numFmtId="49" fontId="65" fillId="8" borderId="1" xfId="0" applyNumberFormat="1" applyFont="1" applyFill="1" applyBorder="1" applyAlignment="1">
      <alignment horizontal="center" vertical="top"/>
    </xf>
    <xf numFmtId="49" fontId="64" fillId="8" borderId="1" xfId="0" applyNumberFormat="1" applyFont="1" applyFill="1" applyBorder="1" applyAlignment="1">
      <alignment horizontal="center" vertical="top"/>
    </xf>
    <xf numFmtId="49" fontId="59" fillId="8" borderId="1" xfId="0" applyNumberFormat="1" applyFont="1" applyFill="1" applyBorder="1" applyAlignment="1">
      <alignment horizontal="justify" vertical="top"/>
    </xf>
    <xf numFmtId="0" fontId="59" fillId="8" borderId="1" xfId="0" applyFont="1" applyFill="1" applyBorder="1" applyAlignment="1">
      <alignment horizontal="justify" vertical="top" wrapText="1"/>
    </xf>
    <xf numFmtId="0" fontId="59" fillId="8" borderId="1" xfId="0" applyFont="1" applyFill="1" applyBorder="1" applyAlignment="1">
      <alignment horizontal="justify" vertical="center" wrapText="1"/>
    </xf>
    <xf numFmtId="2" fontId="59" fillId="8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top"/>
    </xf>
    <xf numFmtId="0" fontId="64" fillId="0" borderId="1" xfId="0" applyFont="1" applyFill="1" applyBorder="1" applyAlignment="1">
      <alignment horizontal="center" vertical="top"/>
    </xf>
    <xf numFmtId="49" fontId="59" fillId="0" borderId="1" xfId="0" applyNumberFormat="1" applyFont="1" applyFill="1" applyBorder="1" applyAlignment="1">
      <alignment horizontal="justify" vertical="top"/>
    </xf>
    <xf numFmtId="0" fontId="59" fillId="0" borderId="1" xfId="0" applyFont="1" applyFill="1" applyBorder="1" applyAlignment="1">
      <alignment horizontal="justify" vertical="top" wrapText="1"/>
    </xf>
    <xf numFmtId="0" fontId="59" fillId="0" borderId="1" xfId="0" applyFont="1" applyFill="1" applyBorder="1" applyAlignment="1">
      <alignment horizontal="justify" vertical="center" wrapText="1"/>
    </xf>
    <xf numFmtId="2" fontId="59" fillId="0" borderId="1" xfId="0" applyNumberFormat="1" applyFont="1" applyFill="1" applyBorder="1" applyAlignment="1">
      <alignment horizontal="center" vertical="center"/>
    </xf>
    <xf numFmtId="49" fontId="59" fillId="7" borderId="1" xfId="0" applyNumberFormat="1" applyFont="1" applyFill="1" applyBorder="1" applyAlignment="1">
      <alignment horizontal="center" vertical="top" wrapText="1"/>
    </xf>
    <xf numFmtId="0" fontId="59" fillId="7" borderId="1" xfId="0" applyFont="1" applyFill="1" applyBorder="1" applyAlignment="1">
      <alignment horizontal="justify" vertical="top" wrapText="1"/>
    </xf>
    <xf numFmtId="169" fontId="59" fillId="7" borderId="1" xfId="0" applyNumberFormat="1" applyFont="1" applyFill="1" applyBorder="1" applyAlignment="1">
      <alignment horizontal="center" vertical="center"/>
    </xf>
    <xf numFmtId="2" fontId="59" fillId="7" borderId="1" xfId="1" applyNumberFormat="1" applyFont="1" applyFill="1" applyBorder="1" applyAlignment="1">
      <alignment horizontal="center" vertical="center"/>
    </xf>
    <xf numFmtId="0" fontId="56" fillId="7" borderId="1" xfId="0" applyFont="1" applyFill="1" applyBorder="1" applyAlignment="1">
      <alignment vertical="center"/>
    </xf>
    <xf numFmtId="2" fontId="64" fillId="7" borderId="1" xfId="1" applyNumberFormat="1" applyFont="1" applyFill="1" applyBorder="1" applyAlignment="1">
      <alignment horizontal="center" vertical="center"/>
    </xf>
    <xf numFmtId="49" fontId="59" fillId="9" borderId="1" xfId="0" applyNumberFormat="1" applyFont="1" applyFill="1" applyBorder="1" applyAlignment="1">
      <alignment horizontal="center" vertical="top"/>
    </xf>
    <xf numFmtId="0" fontId="59" fillId="9" borderId="1" xfId="0" applyFont="1" applyFill="1" applyBorder="1" applyAlignment="1">
      <alignment horizontal="justify" vertical="top" wrapText="1"/>
    </xf>
    <xf numFmtId="0" fontId="56" fillId="9" borderId="1" xfId="0" applyFont="1" applyFill="1" applyBorder="1" applyAlignment="1">
      <alignment vertical="center"/>
    </xf>
    <xf numFmtId="2" fontId="64" fillId="9" borderId="1" xfId="1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top"/>
    </xf>
    <xf numFmtId="2" fontId="57" fillId="0" borderId="1" xfId="1" applyNumberFormat="1" applyFont="1" applyFill="1" applyBorder="1" applyAlignment="1">
      <alignment horizontal="center" vertical="center"/>
    </xf>
    <xf numFmtId="2" fontId="57" fillId="9" borderId="1" xfId="1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justify" vertical="top" wrapText="1"/>
    </xf>
    <xf numFmtId="0" fontId="68" fillId="10" borderId="1" xfId="0" applyFont="1" applyFill="1" applyBorder="1" applyAlignment="1">
      <alignment vertical="center"/>
    </xf>
    <xf numFmtId="2" fontId="59" fillId="10" borderId="1" xfId="0" applyNumberFormat="1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top" wrapText="1"/>
    </xf>
    <xf numFmtId="0" fontId="68" fillId="10" borderId="0" xfId="0" applyFont="1" applyFill="1" applyBorder="1" applyAlignment="1"/>
    <xf numFmtId="0" fontId="64" fillId="10" borderId="0" xfId="0" applyFont="1" applyFill="1" applyBorder="1" applyAlignment="1">
      <alignment vertical="top"/>
    </xf>
    <xf numFmtId="0" fontId="64" fillId="10" borderId="1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top"/>
    </xf>
    <xf numFmtId="0" fontId="63" fillId="0" borderId="0" xfId="0" applyFont="1" applyAlignment="1">
      <alignment horizontal="justify" vertical="top"/>
    </xf>
    <xf numFmtId="0" fontId="56" fillId="0" borderId="0" xfId="0" applyFont="1" applyAlignment="1">
      <alignment horizontal="justify" vertical="top"/>
    </xf>
    <xf numFmtId="0" fontId="63" fillId="0" borderId="0" xfId="0" applyFont="1" applyAlignment="1">
      <alignment vertical="center"/>
    </xf>
    <xf numFmtId="0" fontId="63" fillId="0" borderId="0" xfId="0" applyFont="1"/>
    <xf numFmtId="0" fontId="57" fillId="0" borderId="0" xfId="0" applyFont="1" applyFill="1" applyAlignment="1">
      <alignment horizontal="left" vertical="center"/>
    </xf>
    <xf numFmtId="49" fontId="57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vertical="center"/>
    </xf>
    <xf numFmtId="17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center"/>
    </xf>
    <xf numFmtId="49" fontId="57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6" fillId="3" borderId="1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3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5" fillId="0" borderId="0" xfId="0" applyFont="1" applyBorder="1"/>
    <xf numFmtId="0" fontId="7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4" fillId="0" borderId="0" xfId="0" applyFont="1" applyFill="1" applyBorder="1"/>
    <xf numFmtId="0" fontId="11" fillId="0" borderId="0" xfId="0" applyFont="1" applyFill="1" applyBorder="1"/>
    <xf numFmtId="0" fontId="75" fillId="0" borderId="0" xfId="0" applyFont="1" applyFill="1" applyBorder="1"/>
    <xf numFmtId="0" fontId="11" fillId="0" borderId="0" xfId="0" applyFont="1" applyBorder="1" applyAlignment="1"/>
    <xf numFmtId="0" fontId="7" fillId="0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168" fontId="8" fillId="3" borderId="1" xfId="7" applyNumberFormat="1" applyFont="1" applyFill="1" applyBorder="1" applyAlignment="1">
      <alignment horizontal="center" vertical="center" wrapText="1"/>
    </xf>
    <xf numFmtId="2" fontId="27" fillId="0" borderId="1" xfId="8" applyNumberFormat="1" applyFont="1" applyFill="1" applyBorder="1" applyAlignment="1">
      <alignment horizontal="center" vertical="center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7" fontId="45" fillId="0" borderId="1" xfId="1" applyNumberFormat="1" applyFont="1" applyFill="1" applyBorder="1" applyAlignment="1"/>
    <xf numFmtId="167" fontId="45" fillId="0" borderId="1" xfId="1" applyNumberFormat="1" applyFont="1" applyFill="1" applyBorder="1" applyAlignment="1">
      <alignment horizontal="center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57" fillId="11" borderId="1" xfId="0" applyFont="1" applyFill="1" applyBorder="1" applyAlignment="1">
      <alignment horizontal="justify" vertical="top" wrapText="1"/>
    </xf>
    <xf numFmtId="0" fontId="57" fillId="11" borderId="1" xfId="0" applyFont="1" applyFill="1" applyBorder="1" applyAlignment="1">
      <alignment horizontal="center" vertical="center" wrapText="1"/>
    </xf>
    <xf numFmtId="2" fontId="57" fillId="11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wrapText="1"/>
    </xf>
    <xf numFmtId="171" fontId="5" fillId="4" borderId="1" xfId="0" applyNumberFormat="1" applyFont="1" applyFill="1" applyBorder="1" applyAlignment="1">
      <alignment horizontal="center" wrapText="1"/>
    </xf>
    <xf numFmtId="171" fontId="5" fillId="4" borderId="1" xfId="0" applyNumberFormat="1" applyFont="1" applyFill="1" applyBorder="1"/>
    <xf numFmtId="171" fontId="5" fillId="0" borderId="1" xfId="0" applyNumberFormat="1" applyFont="1" applyBorder="1"/>
    <xf numFmtId="171" fontId="5" fillId="5" borderId="1" xfId="0" applyNumberFormat="1" applyFont="1" applyFill="1" applyBorder="1"/>
    <xf numFmtId="0" fontId="57" fillId="0" borderId="1" xfId="0" applyFont="1" applyFill="1" applyBorder="1" applyAlignment="1">
      <alignment horizontal="center" vertical="center" wrapText="1"/>
    </xf>
    <xf numFmtId="171" fontId="5" fillId="5" borderId="1" xfId="0" applyNumberFormat="1" applyFont="1" applyFill="1" applyBorder="1" applyAlignment="1">
      <alignment horizontal="center" wrapText="1"/>
    </xf>
    <xf numFmtId="171" fontId="5" fillId="4" borderId="1" xfId="0" applyNumberFormat="1" applyFont="1" applyFill="1" applyBorder="1" applyAlignment="1">
      <alignment horizontal="center"/>
    </xf>
    <xf numFmtId="171" fontId="5" fillId="0" borderId="1" xfId="0" applyNumberFormat="1" applyFont="1" applyBorder="1" applyAlignment="1">
      <alignment vertical="center"/>
    </xf>
    <xf numFmtId="171" fontId="5" fillId="4" borderId="1" xfId="0" applyNumberFormat="1" applyFont="1" applyFill="1" applyBorder="1" applyAlignment="1">
      <alignment horizontal="right" wrapText="1"/>
    </xf>
    <xf numFmtId="171" fontId="8" fillId="0" borderId="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/>
    </xf>
    <xf numFmtId="171" fontId="8" fillId="0" borderId="7" xfId="0" applyNumberFormat="1" applyFont="1" applyFill="1" applyBorder="1" applyAlignment="1">
      <alignment horizontal="center" vertical="center"/>
    </xf>
    <xf numFmtId="171" fontId="9" fillId="3" borderId="1" xfId="0" applyNumberFormat="1" applyFont="1" applyFill="1" applyBorder="1" applyAlignment="1">
      <alignment horizontal="center" vertical="center" wrapText="1"/>
    </xf>
    <xf numFmtId="171" fontId="8" fillId="3" borderId="1" xfId="0" applyNumberFormat="1" applyFont="1" applyFill="1" applyBorder="1" applyAlignment="1">
      <alignment horizontal="center" vertical="center" wrapText="1"/>
    </xf>
    <xf numFmtId="171" fontId="27" fillId="0" borderId="7" xfId="0" applyNumberFormat="1" applyFont="1" applyFill="1" applyBorder="1" applyAlignment="1">
      <alignment horizontal="center" vertical="center" wrapText="1"/>
    </xf>
    <xf numFmtId="171" fontId="8" fillId="0" borderId="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 wrapText="1"/>
    </xf>
    <xf numFmtId="171" fontId="6" fillId="3" borderId="1" xfId="0" applyNumberFormat="1" applyFont="1" applyFill="1" applyBorder="1" applyAlignment="1">
      <alignment horizontal="center" vertical="center" wrapText="1"/>
    </xf>
    <xf numFmtId="171" fontId="5" fillId="3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1" fontId="56" fillId="0" borderId="1" xfId="1" applyNumberFormat="1" applyFont="1" applyFill="1" applyBorder="1" applyAlignment="1">
      <alignment horizontal="center" vertical="center"/>
    </xf>
    <xf numFmtId="171" fontId="57" fillId="0" borderId="1" xfId="1" applyNumberFormat="1" applyFont="1" applyFill="1" applyBorder="1" applyAlignment="1">
      <alignment horizontal="center" vertical="center"/>
    </xf>
    <xf numFmtId="171" fontId="59" fillId="10" borderId="1" xfId="0" applyNumberFormat="1" applyFont="1" applyFill="1" applyBorder="1" applyAlignment="1">
      <alignment horizontal="center" vertical="center"/>
    </xf>
    <xf numFmtId="171" fontId="57" fillId="9" borderId="1" xfId="1" applyNumberFormat="1" applyFont="1" applyFill="1" applyBorder="1" applyAlignment="1">
      <alignment horizontal="center" vertical="center"/>
    </xf>
    <xf numFmtId="171" fontId="56" fillId="11" borderId="1" xfId="1" applyNumberFormat="1" applyFont="1" applyFill="1" applyBorder="1" applyAlignment="1">
      <alignment horizontal="center" vertical="center"/>
    </xf>
    <xf numFmtId="171" fontId="64" fillId="9" borderId="1" xfId="1" applyNumberFormat="1" applyFont="1" applyFill="1" applyBorder="1" applyAlignment="1">
      <alignment horizontal="center" vertical="center"/>
    </xf>
    <xf numFmtId="171" fontId="64" fillId="7" borderId="1" xfId="1" applyNumberFormat="1" applyFont="1" applyFill="1" applyBorder="1" applyAlignment="1">
      <alignment horizontal="center" vertical="center"/>
    </xf>
    <xf numFmtId="171" fontId="59" fillId="7" borderId="1" xfId="1" applyNumberFormat="1" applyFont="1" applyFill="1" applyBorder="1" applyAlignment="1">
      <alignment horizontal="center" vertical="center"/>
    </xf>
    <xf numFmtId="171" fontId="59" fillId="0" borderId="1" xfId="0" applyNumberFormat="1" applyFont="1" applyFill="1" applyBorder="1" applyAlignment="1">
      <alignment horizontal="center" vertical="center"/>
    </xf>
    <xf numFmtId="171" fontId="57" fillId="0" borderId="1" xfId="0" applyNumberFormat="1" applyFont="1" applyFill="1" applyBorder="1" applyAlignment="1">
      <alignment horizontal="center" vertical="center"/>
    </xf>
    <xf numFmtId="171" fontId="66" fillId="8" borderId="1" xfId="0" applyNumberFormat="1" applyFont="1" applyFill="1" applyBorder="1" applyAlignment="1">
      <alignment horizontal="center" vertical="center"/>
    </xf>
    <xf numFmtId="171" fontId="57" fillId="10" borderId="1" xfId="0" applyNumberFormat="1" applyFont="1" applyFill="1" applyBorder="1" applyAlignment="1">
      <alignment horizontal="center" vertical="center"/>
    </xf>
    <xf numFmtId="171" fontId="59" fillId="6" borderId="1" xfId="0" applyNumberFormat="1" applyFont="1" applyFill="1" applyBorder="1" applyAlignment="1">
      <alignment horizontal="center" vertical="center"/>
    </xf>
    <xf numFmtId="171" fontId="59" fillId="8" borderId="1" xfId="0" applyNumberFormat="1" applyFont="1" applyFill="1" applyBorder="1" applyAlignment="1">
      <alignment horizontal="center" vertical="center"/>
    </xf>
    <xf numFmtId="171" fontId="57" fillId="11" borderId="1" xfId="1" applyNumberFormat="1" applyFont="1" applyFill="1" applyBorder="1" applyAlignment="1">
      <alignment horizontal="center" vertical="center"/>
    </xf>
    <xf numFmtId="171" fontId="59" fillId="0" borderId="1" xfId="1" applyNumberFormat="1" applyFont="1" applyFill="1" applyBorder="1" applyAlignment="1">
      <alignment horizontal="center" vertical="center"/>
    </xf>
    <xf numFmtId="172" fontId="56" fillId="0" borderId="1" xfId="1" applyNumberFormat="1" applyFont="1" applyFill="1" applyBorder="1" applyAlignment="1">
      <alignment horizontal="center" vertical="center"/>
    </xf>
    <xf numFmtId="171" fontId="9" fillId="0" borderId="0" xfId="0" applyNumberFormat="1" applyFont="1" applyAlignment="1">
      <alignment horizontal="center" vertical="top" wrapText="1"/>
    </xf>
    <xf numFmtId="17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71" fontId="8" fillId="3" borderId="1" xfId="0" applyNumberFormat="1" applyFont="1" applyFill="1" applyBorder="1" applyAlignment="1">
      <alignment vertical="center" wrapText="1"/>
    </xf>
    <xf numFmtId="171" fontId="9" fillId="3" borderId="1" xfId="0" applyNumberFormat="1" applyFont="1" applyFill="1" applyBorder="1" applyAlignment="1">
      <alignment vertical="center" wrapText="1"/>
    </xf>
    <xf numFmtId="171" fontId="8" fillId="0" borderId="1" xfId="0" applyNumberFormat="1" applyFont="1" applyFill="1" applyBorder="1" applyAlignment="1">
      <alignment vertical="center" wrapText="1"/>
    </xf>
    <xf numFmtId="174" fontId="27" fillId="3" borderId="1" xfId="6" applyNumberFormat="1" applyFont="1" applyFill="1" applyBorder="1" applyAlignment="1">
      <alignment horizontal="center" vertical="center"/>
    </xf>
    <xf numFmtId="174" fontId="8" fillId="3" borderId="1" xfId="7" applyNumberFormat="1" applyFont="1" applyFill="1" applyBorder="1" applyAlignment="1">
      <alignment horizontal="center" vertical="center" wrapText="1"/>
    </xf>
    <xf numFmtId="171" fontId="53" fillId="0" borderId="1" xfId="8" applyNumberFormat="1" applyFont="1" applyFill="1" applyBorder="1" applyAlignment="1">
      <alignment horizontal="center" vertical="center"/>
    </xf>
    <xf numFmtId="173" fontId="27" fillId="0" borderId="1" xfId="8" applyNumberFormat="1" applyFont="1" applyFill="1" applyBorder="1" applyAlignment="1">
      <alignment horizontal="center" vertical="center"/>
    </xf>
    <xf numFmtId="171" fontId="27" fillId="0" borderId="1" xfId="8" applyNumberFormat="1" applyFont="1" applyFill="1" applyBorder="1" applyAlignment="1">
      <alignment horizontal="center" vertical="center"/>
    </xf>
    <xf numFmtId="174" fontId="53" fillId="3" borderId="1" xfId="6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8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 vertical="top"/>
    </xf>
    <xf numFmtId="0" fontId="45" fillId="0" borderId="7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1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right"/>
    </xf>
    <xf numFmtId="0" fontId="0" fillId="0" borderId="0" xfId="0" applyAlignment="1"/>
    <xf numFmtId="0" fontId="37" fillId="0" borderId="11" xfId="0" applyFont="1" applyFill="1" applyBorder="1" applyAlignment="1">
      <alignment horizontal="right"/>
    </xf>
    <xf numFmtId="0" fontId="11" fillId="0" borderId="0" xfId="0" applyFont="1" applyAlignment="1"/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165" fontId="9" fillId="3" borderId="7" xfId="8" applyFont="1" applyFill="1" applyBorder="1" applyAlignment="1">
      <alignment horizontal="center" vertical="center" wrapText="1"/>
    </xf>
    <xf numFmtId="165" fontId="9" fillId="3" borderId="9" xfId="8" applyFont="1" applyFill="1" applyBorder="1" applyAlignment="1">
      <alignment horizontal="center" vertical="center" wrapText="1"/>
    </xf>
    <xf numFmtId="165" fontId="9" fillId="3" borderId="8" xfId="8" applyFont="1" applyFill="1" applyBorder="1" applyAlignment="1">
      <alignment horizontal="center" vertical="center" wrapText="1"/>
    </xf>
    <xf numFmtId="0" fontId="50" fillId="0" borderId="0" xfId="6" applyFont="1" applyFill="1" applyAlignment="1">
      <alignment wrapText="1"/>
    </xf>
    <xf numFmtId="0" fontId="9" fillId="0" borderId="0" xfId="7" applyFont="1" applyAlignment="1">
      <alignment horizontal="center" vertical="center"/>
    </xf>
    <xf numFmtId="165" fontId="5" fillId="3" borderId="10" xfId="8" applyFont="1" applyFill="1" applyBorder="1" applyAlignment="1">
      <alignment horizontal="right" wrapText="1"/>
    </xf>
    <xf numFmtId="0" fontId="9" fillId="3" borderId="5" xfId="7" applyFont="1" applyFill="1" applyBorder="1" applyAlignment="1">
      <alignment horizontal="center" vertical="center" wrapText="1"/>
    </xf>
    <xf numFmtId="0" fontId="51" fillId="0" borderId="21" xfId="6" applyFont="1" applyBorder="1" applyAlignment="1">
      <alignment horizontal="center" wrapText="1"/>
    </xf>
    <xf numFmtId="0" fontId="51" fillId="0" borderId="6" xfId="6" applyFont="1" applyBorder="1" applyAlignment="1">
      <alignment horizontal="center" wrapText="1"/>
    </xf>
    <xf numFmtId="0" fontId="9" fillId="3" borderId="21" xfId="7" applyFont="1" applyFill="1" applyBorder="1" applyAlignment="1">
      <alignment horizontal="center" vertical="center" wrapText="1"/>
    </xf>
    <xf numFmtId="0" fontId="9" fillId="3" borderId="6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1" xfId="7" applyFont="1" applyBorder="1" applyAlignment="1">
      <alignment horizontal="center" vertical="center" wrapText="1"/>
    </xf>
    <xf numFmtId="165" fontId="9" fillId="3" borderId="5" xfId="8" applyFont="1" applyFill="1" applyBorder="1" applyAlignment="1">
      <alignment horizontal="center" vertical="center" wrapText="1"/>
    </xf>
    <xf numFmtId="165" fontId="9" fillId="3" borderId="21" xfId="8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center" vertical="center" wrapText="1"/>
    </xf>
    <xf numFmtId="0" fontId="59" fillId="10" borderId="1" xfId="0" applyFont="1" applyFill="1" applyBorder="1" applyAlignment="1">
      <alignment vertical="center" wrapText="1"/>
    </xf>
    <xf numFmtId="0" fontId="68" fillId="10" borderId="1" xfId="0" applyFont="1" applyFill="1" applyBorder="1" applyAlignment="1"/>
    <xf numFmtId="49" fontId="57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170" fontId="57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 wrapText="1"/>
    </xf>
    <xf numFmtId="49" fontId="57" fillId="0" borderId="0" xfId="0" applyNumberFormat="1" applyFont="1" applyFill="1" applyAlignment="1">
      <alignment horizontal="left" vertical="top"/>
    </xf>
    <xf numFmtId="0" fontId="57" fillId="0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49" fontId="57" fillId="0" borderId="1" xfId="0" applyNumberFormat="1" applyFont="1" applyFill="1" applyBorder="1" applyAlignment="1" applyProtection="1">
      <alignment horizontal="center" vertical="center" wrapText="1"/>
    </xf>
    <xf numFmtId="49" fontId="69" fillId="0" borderId="0" xfId="0" applyNumberFormat="1" applyFont="1" applyFill="1" applyBorder="1" applyAlignment="1">
      <alignment horizontal="center"/>
    </xf>
    <xf numFmtId="49" fontId="57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right" wrapText="1"/>
    </xf>
    <xf numFmtId="0" fontId="61" fillId="0" borderId="10" xfId="0" applyFont="1" applyFill="1" applyBorder="1" applyAlignment="1">
      <alignment wrapText="1"/>
    </xf>
    <xf numFmtId="49" fontId="57" fillId="0" borderId="10" xfId="0" applyNumberFormat="1" applyFont="1" applyFill="1" applyBorder="1" applyAlignment="1">
      <alignment horizontal="center"/>
    </xf>
  </cellXfs>
  <cellStyles count="13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Обычный 5" xfId="12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44"/>
  <sheetViews>
    <sheetView view="pageBreakPreview" topLeftCell="A4" zoomScale="80" zoomScaleNormal="75" zoomScaleSheetLayoutView="80" workbookViewId="0">
      <selection activeCell="A3" sqref="A3"/>
    </sheetView>
  </sheetViews>
  <sheetFormatPr defaultColWidth="9.109375" defaultRowHeight="15.6" x14ac:dyDescent="0.3"/>
  <cols>
    <col min="1" max="1" width="69.5546875" style="1" customWidth="1"/>
    <col min="2" max="2" width="33.33203125" style="1" customWidth="1"/>
    <col min="3" max="3" width="34.33203125" style="148" customWidth="1"/>
    <col min="4" max="9" width="0" style="1" hidden="1" customWidth="1"/>
    <col min="10" max="16384" width="9.109375" style="1"/>
  </cols>
  <sheetData>
    <row r="1" spans="1:9" ht="78" customHeight="1" x14ac:dyDescent="0.3">
      <c r="B1" s="439" t="s">
        <v>510</v>
      </c>
      <c r="C1" s="439"/>
      <c r="D1" s="439"/>
      <c r="E1" s="439"/>
      <c r="F1" s="439"/>
      <c r="G1" s="439"/>
      <c r="H1" s="439"/>
      <c r="I1" s="439"/>
    </row>
    <row r="2" spans="1:9" ht="56.25" customHeight="1" x14ac:dyDescent="0.3">
      <c r="A2" s="438" t="s">
        <v>511</v>
      </c>
      <c r="B2" s="438"/>
      <c r="C2" s="438"/>
    </row>
    <row r="3" spans="1:9" ht="19.2" customHeight="1" x14ac:dyDescent="0.3">
      <c r="B3" s="12"/>
      <c r="C3" s="148" t="s">
        <v>81</v>
      </c>
    </row>
    <row r="4" spans="1:9" s="13" customFormat="1" ht="18" x14ac:dyDescent="0.35">
      <c r="A4" s="154"/>
      <c r="B4" s="155" t="s">
        <v>11</v>
      </c>
      <c r="C4" s="156" t="s">
        <v>12</v>
      </c>
    </row>
    <row r="5" spans="1:9" s="13" customFormat="1" ht="18" x14ac:dyDescent="0.35">
      <c r="A5" s="444" t="s">
        <v>376</v>
      </c>
      <c r="B5" s="445"/>
      <c r="C5" s="446"/>
    </row>
    <row r="6" spans="1:9" s="13" customFormat="1" ht="18" x14ac:dyDescent="0.35">
      <c r="A6" s="157" t="s">
        <v>0</v>
      </c>
      <c r="B6" s="158"/>
      <c r="C6" s="364" t="s">
        <v>201</v>
      </c>
      <c r="D6" s="51">
        <v>395978.2</v>
      </c>
      <c r="E6" s="51">
        <v>395978.2</v>
      </c>
      <c r="F6" s="51">
        <v>395978.2</v>
      </c>
      <c r="G6" s="51">
        <v>395978.2</v>
      </c>
      <c r="H6" s="51">
        <v>395978.2</v>
      </c>
      <c r="I6" s="51">
        <v>395978.2</v>
      </c>
    </row>
    <row r="7" spans="1:9" s="13" customFormat="1" ht="18" x14ac:dyDescent="0.35">
      <c r="A7" s="159" t="s">
        <v>1</v>
      </c>
      <c r="B7" s="158" t="s">
        <v>177</v>
      </c>
      <c r="C7" s="364" t="s">
        <v>201</v>
      </c>
      <c r="D7" s="51" t="e">
        <f>D13+D18+#REF!</f>
        <v>#REF!</v>
      </c>
      <c r="E7" s="51" t="e">
        <f>E13+E18+#REF!</f>
        <v>#REF!</v>
      </c>
      <c r="F7" s="51" t="e">
        <f>F13+F18+#REF!</f>
        <v>#REF!</v>
      </c>
      <c r="G7" s="51" t="e">
        <f>G13+G18+#REF!</f>
        <v>#REF!</v>
      </c>
      <c r="H7" s="51" t="e">
        <f>H13+H18+#REF!</f>
        <v>#REF!</v>
      </c>
      <c r="I7" s="51" t="e">
        <f>I13+I18+#REF!</f>
        <v>#REF!</v>
      </c>
    </row>
    <row r="8" spans="1:9" s="13" customFormat="1" ht="18" x14ac:dyDescent="0.35">
      <c r="A8" s="442" t="s">
        <v>2</v>
      </c>
      <c r="B8" s="443"/>
      <c r="C8" s="364" t="s">
        <v>201</v>
      </c>
      <c r="D8" s="51"/>
      <c r="E8" s="51"/>
      <c r="F8" s="51"/>
      <c r="G8" s="51"/>
      <c r="H8" s="51"/>
      <c r="I8" s="51"/>
    </row>
    <row r="9" spans="1:9" s="13" customFormat="1" ht="27.6" x14ac:dyDescent="0.35">
      <c r="A9" s="161" t="s">
        <v>278</v>
      </c>
      <c r="B9" s="158" t="s">
        <v>206</v>
      </c>
      <c r="C9" s="363">
        <f>C11</f>
        <v>0</v>
      </c>
      <c r="D9" s="51" t="e">
        <f>#REF!</f>
        <v>#REF!</v>
      </c>
      <c r="E9" s="51" t="e">
        <f>#REF!</f>
        <v>#REF!</v>
      </c>
      <c r="F9" s="51" t="e">
        <f>#REF!</f>
        <v>#REF!</v>
      </c>
      <c r="G9" s="51" t="e">
        <f>#REF!</f>
        <v>#REF!</v>
      </c>
      <c r="H9" s="51" t="e">
        <f>#REF!</f>
        <v>#REF!</v>
      </c>
      <c r="I9" s="51" t="e">
        <f>#REF!</f>
        <v>#REF!</v>
      </c>
    </row>
    <row r="10" spans="1:9" s="13" customFormat="1" ht="18" x14ac:dyDescent="0.35">
      <c r="A10" s="440" t="s">
        <v>207</v>
      </c>
      <c r="B10" s="441"/>
      <c r="C10" s="364"/>
      <c r="D10" s="51"/>
      <c r="E10" s="51"/>
      <c r="F10" s="51"/>
      <c r="G10" s="51"/>
      <c r="H10" s="51"/>
      <c r="I10" s="51"/>
    </row>
    <row r="11" spans="1:9" s="13" customFormat="1" ht="18" x14ac:dyDescent="0.35">
      <c r="A11" s="440" t="s">
        <v>208</v>
      </c>
      <c r="B11" s="441"/>
      <c r="C11" s="364">
        <f>C17-C14</f>
        <v>0</v>
      </c>
      <c r="D11" s="51"/>
      <c r="E11" s="51"/>
      <c r="F11" s="51"/>
      <c r="G11" s="51"/>
      <c r="H11" s="51"/>
      <c r="I11" s="51"/>
    </row>
    <row r="12" spans="1:9" s="13" customFormat="1" ht="18" x14ac:dyDescent="0.35">
      <c r="A12" s="182" t="s">
        <v>190</v>
      </c>
      <c r="B12" s="162" t="s">
        <v>209</v>
      </c>
      <c r="C12" s="364">
        <f>C13</f>
        <v>0</v>
      </c>
      <c r="D12" s="51"/>
      <c r="E12" s="51"/>
      <c r="F12" s="51"/>
      <c r="G12" s="51"/>
      <c r="H12" s="51"/>
      <c r="I12" s="51"/>
    </row>
    <row r="13" spans="1:9" s="52" customFormat="1" ht="17.399999999999999" x14ac:dyDescent="0.3">
      <c r="A13" s="182" t="s">
        <v>192</v>
      </c>
      <c r="B13" s="162" t="s">
        <v>210</v>
      </c>
      <c r="C13" s="364">
        <f>C14</f>
        <v>0</v>
      </c>
      <c r="D13" s="51" t="e">
        <f t="shared" ref="D13:I13" si="0">D14-D16</f>
        <v>#REF!</v>
      </c>
      <c r="E13" s="51" t="e">
        <f t="shared" si="0"/>
        <v>#REF!</v>
      </c>
      <c r="F13" s="51" t="e">
        <f t="shared" si="0"/>
        <v>#REF!</v>
      </c>
      <c r="G13" s="51" t="e">
        <f t="shared" si="0"/>
        <v>#REF!</v>
      </c>
      <c r="H13" s="51" t="e">
        <f t="shared" si="0"/>
        <v>#REF!</v>
      </c>
      <c r="I13" s="51" t="e">
        <f t="shared" si="0"/>
        <v>#REF!</v>
      </c>
    </row>
    <row r="14" spans="1:9" s="13" customFormat="1" ht="27.6" x14ac:dyDescent="0.35">
      <c r="A14" s="182" t="s">
        <v>172</v>
      </c>
      <c r="B14" s="162" t="s">
        <v>211</v>
      </c>
      <c r="C14" s="364">
        <v>0</v>
      </c>
      <c r="D14" s="51" t="e">
        <f t="shared" ref="D14:I14" si="1">D15</f>
        <v>#REF!</v>
      </c>
      <c r="E14" s="51" t="e">
        <f t="shared" si="1"/>
        <v>#REF!</v>
      </c>
      <c r="F14" s="51" t="e">
        <f t="shared" si="1"/>
        <v>#REF!</v>
      </c>
      <c r="G14" s="51" t="e">
        <f t="shared" si="1"/>
        <v>#REF!</v>
      </c>
      <c r="H14" s="51" t="e">
        <f t="shared" si="1"/>
        <v>#REF!</v>
      </c>
      <c r="I14" s="51" t="e">
        <f t="shared" si="1"/>
        <v>#REF!</v>
      </c>
    </row>
    <row r="15" spans="1:9" s="13" customFormat="1" ht="23.25" customHeight="1" x14ac:dyDescent="0.35">
      <c r="A15" s="163" t="s">
        <v>212</v>
      </c>
      <c r="B15" s="162" t="s">
        <v>213</v>
      </c>
      <c r="C15" s="364">
        <f>C16</f>
        <v>0</v>
      </c>
      <c r="D15" s="51" t="e">
        <f>D17+#REF!+D22-D20-#REF!</f>
        <v>#REF!</v>
      </c>
      <c r="E15" s="51" t="e">
        <f>E17+#REF!+E22-E20-#REF!</f>
        <v>#REF!</v>
      </c>
      <c r="F15" s="51" t="e">
        <f>F17+#REF!+F22-F20-#REF!</f>
        <v>#REF!</v>
      </c>
      <c r="G15" s="51" t="e">
        <f>G17+#REF!+G22-G20-#REF!</f>
        <v>#REF!</v>
      </c>
      <c r="H15" s="51" t="e">
        <f>H17+#REF!+H22-H20-#REF!</f>
        <v>#REF!</v>
      </c>
      <c r="I15" s="51" t="e">
        <f>I17+#REF!+I22-I20-#REF!</f>
        <v>#REF!</v>
      </c>
    </row>
    <row r="16" spans="1:9" s="13" customFormat="1" ht="18" x14ac:dyDescent="0.35">
      <c r="A16" s="163" t="s">
        <v>214</v>
      </c>
      <c r="B16" s="162" t="s">
        <v>215</v>
      </c>
      <c r="C16" s="364">
        <f>C17</f>
        <v>0</v>
      </c>
      <c r="D16" s="51">
        <f t="shared" ref="D16:I16" si="2">D17</f>
        <v>160000</v>
      </c>
      <c r="E16" s="51">
        <f t="shared" si="2"/>
        <v>160000</v>
      </c>
      <c r="F16" s="51">
        <f t="shared" si="2"/>
        <v>160000</v>
      </c>
      <c r="G16" s="51">
        <f t="shared" si="2"/>
        <v>160000</v>
      </c>
      <c r="H16" s="51">
        <f t="shared" si="2"/>
        <v>160000</v>
      </c>
      <c r="I16" s="51">
        <f t="shared" si="2"/>
        <v>160000</v>
      </c>
    </row>
    <row r="17" spans="1:9" s="13" customFormat="1" ht="39" customHeight="1" x14ac:dyDescent="0.35">
      <c r="A17" s="163" t="s">
        <v>175</v>
      </c>
      <c r="B17" s="162" t="s">
        <v>216</v>
      </c>
      <c r="C17" s="364">
        <v>0</v>
      </c>
      <c r="D17" s="51">
        <v>160000</v>
      </c>
      <c r="E17" s="51">
        <v>160000</v>
      </c>
      <c r="F17" s="51">
        <v>160000</v>
      </c>
      <c r="G17" s="51">
        <v>160000</v>
      </c>
      <c r="H17" s="51">
        <v>160000</v>
      </c>
      <c r="I17" s="51">
        <v>160000</v>
      </c>
    </row>
    <row r="18" spans="1:9" s="52" customFormat="1" ht="17.399999999999999" x14ac:dyDescent="0.3">
      <c r="A18" s="159" t="s">
        <v>3</v>
      </c>
      <c r="B18" s="158" t="s">
        <v>179</v>
      </c>
      <c r="C18" s="364">
        <v>0</v>
      </c>
      <c r="D18" s="51">
        <f t="shared" ref="D18:I18" si="3">D19-D21</f>
        <v>-4978.640000000014</v>
      </c>
      <c r="E18" s="51">
        <f t="shared" si="3"/>
        <v>-4978.640000000014</v>
      </c>
      <c r="F18" s="51">
        <f t="shared" si="3"/>
        <v>-4978.640000000014</v>
      </c>
      <c r="G18" s="51">
        <f t="shared" si="3"/>
        <v>-4978.640000000014</v>
      </c>
      <c r="H18" s="51">
        <f t="shared" si="3"/>
        <v>-4978.640000000014</v>
      </c>
      <c r="I18" s="51">
        <f t="shared" si="3"/>
        <v>-4978.640000000014</v>
      </c>
    </row>
    <row r="19" spans="1:9" s="13" customFormat="1" ht="27.6" x14ac:dyDescent="0.35">
      <c r="A19" s="164" t="s">
        <v>4</v>
      </c>
      <c r="B19" s="158" t="s">
        <v>180</v>
      </c>
      <c r="C19" s="364">
        <v>0</v>
      </c>
      <c r="D19" s="51">
        <f t="shared" ref="D19:I19" si="4">D20</f>
        <v>250000</v>
      </c>
      <c r="E19" s="51">
        <f t="shared" si="4"/>
        <v>250000</v>
      </c>
      <c r="F19" s="51">
        <f t="shared" si="4"/>
        <v>250000</v>
      </c>
      <c r="G19" s="51">
        <f t="shared" si="4"/>
        <v>250000</v>
      </c>
      <c r="H19" s="51">
        <f t="shared" si="4"/>
        <v>250000</v>
      </c>
      <c r="I19" s="51">
        <f t="shared" si="4"/>
        <v>250000</v>
      </c>
    </row>
    <row r="20" spans="1:9" s="13" customFormat="1" ht="27.6" x14ac:dyDescent="0.35">
      <c r="A20" s="160" t="s">
        <v>279</v>
      </c>
      <c r="B20" s="158" t="s">
        <v>181</v>
      </c>
      <c r="C20" s="364">
        <v>0</v>
      </c>
      <c r="D20" s="51">
        <v>250000</v>
      </c>
      <c r="E20" s="51">
        <v>250000</v>
      </c>
      <c r="F20" s="51">
        <v>250000</v>
      </c>
      <c r="G20" s="51">
        <v>250000</v>
      </c>
      <c r="H20" s="51">
        <v>250000</v>
      </c>
      <c r="I20" s="51">
        <v>250000</v>
      </c>
    </row>
    <row r="21" spans="1:9" s="13" customFormat="1" ht="27.6" x14ac:dyDescent="0.35">
      <c r="A21" s="160" t="s">
        <v>6</v>
      </c>
      <c r="B21" s="158" t="s">
        <v>182</v>
      </c>
      <c r="C21" s="364">
        <v>0</v>
      </c>
      <c r="D21" s="51">
        <f t="shared" ref="D21:I21" si="5">D22</f>
        <v>254978.64</v>
      </c>
      <c r="E21" s="51">
        <f t="shared" si="5"/>
        <v>254978.64</v>
      </c>
      <c r="F21" s="51">
        <f t="shared" si="5"/>
        <v>254978.64</v>
      </c>
      <c r="G21" s="51">
        <f t="shared" si="5"/>
        <v>254978.64</v>
      </c>
      <c r="H21" s="51">
        <f t="shared" si="5"/>
        <v>254978.64</v>
      </c>
      <c r="I21" s="51">
        <f t="shared" si="5"/>
        <v>254978.64</v>
      </c>
    </row>
    <row r="22" spans="1:9" s="13" customFormat="1" ht="27.6" x14ac:dyDescent="0.35">
      <c r="A22" s="160" t="s">
        <v>13</v>
      </c>
      <c r="B22" s="158" t="s">
        <v>183</v>
      </c>
      <c r="C22" s="364">
        <v>0</v>
      </c>
      <c r="D22" s="51">
        <f t="shared" ref="D22:I22" si="6">4978.64+250000</f>
        <v>254978.64</v>
      </c>
      <c r="E22" s="51">
        <f t="shared" si="6"/>
        <v>254978.64</v>
      </c>
      <c r="F22" s="51">
        <f t="shared" si="6"/>
        <v>254978.64</v>
      </c>
      <c r="G22" s="51">
        <f t="shared" si="6"/>
        <v>254978.64</v>
      </c>
      <c r="H22" s="51">
        <f t="shared" si="6"/>
        <v>254978.64</v>
      </c>
      <c r="I22" s="51">
        <f t="shared" si="6"/>
        <v>254978.64</v>
      </c>
    </row>
    <row r="23" spans="1:9" s="13" customFormat="1" ht="27.6" x14ac:dyDescent="0.35">
      <c r="A23" s="159" t="s">
        <v>7</v>
      </c>
      <c r="B23" s="158" t="s">
        <v>184</v>
      </c>
      <c r="C23" s="364">
        <v>0</v>
      </c>
    </row>
    <row r="24" spans="1:9" s="13" customFormat="1" ht="27.6" x14ac:dyDescent="0.35">
      <c r="A24" s="160" t="s">
        <v>5</v>
      </c>
      <c r="B24" s="158" t="s">
        <v>185</v>
      </c>
      <c r="C24" s="364">
        <v>0</v>
      </c>
    </row>
    <row r="25" spans="1:9" s="13" customFormat="1" ht="27.6" x14ac:dyDescent="0.35">
      <c r="A25" s="160" t="s">
        <v>14</v>
      </c>
      <c r="B25" s="158" t="s">
        <v>186</v>
      </c>
      <c r="C25" s="364">
        <v>0</v>
      </c>
    </row>
    <row r="26" spans="1:9" s="13" customFormat="1" ht="41.4" x14ac:dyDescent="0.35">
      <c r="A26" s="160" t="s">
        <v>8</v>
      </c>
      <c r="B26" s="158" t="s">
        <v>187</v>
      </c>
      <c r="C26" s="364">
        <v>0</v>
      </c>
    </row>
    <row r="27" spans="1:9" s="13" customFormat="1" ht="27.6" x14ac:dyDescent="0.35">
      <c r="A27" s="160" t="s">
        <v>15</v>
      </c>
      <c r="B27" s="158" t="s">
        <v>188</v>
      </c>
      <c r="C27" s="364">
        <v>0</v>
      </c>
    </row>
    <row r="28" spans="1:9" s="13" customFormat="1" ht="18" x14ac:dyDescent="0.35">
      <c r="B28" s="53"/>
      <c r="C28" s="144"/>
    </row>
    <row r="29" spans="1:9" s="13" customFormat="1" ht="18" x14ac:dyDescent="0.35">
      <c r="B29" s="53"/>
      <c r="C29" s="144"/>
    </row>
    <row r="30" spans="1:9" s="13" customFormat="1" ht="18" x14ac:dyDescent="0.35">
      <c r="B30" s="54"/>
      <c r="C30" s="145"/>
    </row>
    <row r="31" spans="1:9" s="13" customFormat="1" ht="18" x14ac:dyDescent="0.35">
      <c r="B31" s="53"/>
      <c r="C31" s="144"/>
    </row>
    <row r="32" spans="1:9" s="13" customFormat="1" ht="18" x14ac:dyDescent="0.35">
      <c r="B32" s="53"/>
      <c r="C32" s="144"/>
    </row>
    <row r="33" spans="2:3" s="13" customFormat="1" ht="18" x14ac:dyDescent="0.35">
      <c r="B33" s="54"/>
      <c r="C33" s="145"/>
    </row>
    <row r="34" spans="2:3" s="13" customFormat="1" ht="18" x14ac:dyDescent="0.35">
      <c r="B34" s="53"/>
      <c r="C34" s="144"/>
    </row>
    <row r="35" spans="2:3" s="13" customFormat="1" ht="18" x14ac:dyDescent="0.35">
      <c r="B35" s="53"/>
      <c r="C35" s="144"/>
    </row>
    <row r="36" spans="2:3" s="13" customFormat="1" ht="18" x14ac:dyDescent="0.35">
      <c r="B36" s="53"/>
      <c r="C36" s="144"/>
    </row>
    <row r="37" spans="2:3" s="13" customFormat="1" ht="18" x14ac:dyDescent="0.35">
      <c r="B37" s="53"/>
      <c r="C37" s="144"/>
    </row>
    <row r="38" spans="2:3" s="13" customFormat="1" ht="18" x14ac:dyDescent="0.35">
      <c r="B38" s="55"/>
      <c r="C38" s="146"/>
    </row>
    <row r="39" spans="2:3" s="13" customFormat="1" ht="18" x14ac:dyDescent="0.35">
      <c r="B39" s="55"/>
      <c r="C39" s="146"/>
    </row>
    <row r="40" spans="2:3" s="13" customFormat="1" ht="18" x14ac:dyDescent="0.35">
      <c r="B40" s="55"/>
      <c r="C40" s="146"/>
    </row>
    <row r="41" spans="2:3" s="13" customFormat="1" ht="18" x14ac:dyDescent="0.35">
      <c r="C41" s="147"/>
    </row>
    <row r="42" spans="2:3" s="13" customFormat="1" ht="18" x14ac:dyDescent="0.35">
      <c r="C42" s="147"/>
    </row>
    <row r="43" spans="2:3" s="13" customFormat="1" ht="18" x14ac:dyDescent="0.35">
      <c r="C43" s="147"/>
    </row>
    <row r="44" spans="2:3" s="13" customFormat="1" ht="18" x14ac:dyDescent="0.35">
      <c r="C44" s="147"/>
    </row>
    <row r="45" spans="2:3" s="13" customFormat="1" ht="18" x14ac:dyDescent="0.35">
      <c r="C45" s="147"/>
    </row>
    <row r="46" spans="2:3" s="13" customFormat="1" ht="18" x14ac:dyDescent="0.35">
      <c r="C46" s="147"/>
    </row>
    <row r="47" spans="2:3" s="13" customFormat="1" ht="18" x14ac:dyDescent="0.35">
      <c r="C47" s="147"/>
    </row>
    <row r="48" spans="2:3" s="13" customFormat="1" ht="18" x14ac:dyDescent="0.35">
      <c r="C48" s="147"/>
    </row>
    <row r="49" spans="3:3" s="13" customFormat="1" ht="18" x14ac:dyDescent="0.35">
      <c r="C49" s="147"/>
    </row>
    <row r="50" spans="3:3" s="13" customFormat="1" ht="18" x14ac:dyDescent="0.35">
      <c r="C50" s="147"/>
    </row>
    <row r="51" spans="3:3" s="13" customFormat="1" ht="18" x14ac:dyDescent="0.35">
      <c r="C51" s="147"/>
    </row>
    <row r="52" spans="3:3" s="13" customFormat="1" ht="18" x14ac:dyDescent="0.35">
      <c r="C52" s="147"/>
    </row>
    <row r="53" spans="3:3" s="13" customFormat="1" ht="18" x14ac:dyDescent="0.35">
      <c r="C53" s="147"/>
    </row>
    <row r="54" spans="3:3" s="13" customFormat="1" ht="18" x14ac:dyDescent="0.35">
      <c r="C54" s="147"/>
    </row>
    <row r="55" spans="3:3" s="13" customFormat="1" ht="18" x14ac:dyDescent="0.35">
      <c r="C55" s="147"/>
    </row>
    <row r="56" spans="3:3" s="13" customFormat="1" ht="18" x14ac:dyDescent="0.35">
      <c r="C56" s="147"/>
    </row>
    <row r="57" spans="3:3" s="13" customFormat="1" ht="18" x14ac:dyDescent="0.35">
      <c r="C57" s="147"/>
    </row>
    <row r="58" spans="3:3" s="13" customFormat="1" ht="18" x14ac:dyDescent="0.35">
      <c r="C58" s="147"/>
    </row>
    <row r="59" spans="3:3" s="13" customFormat="1" ht="18" x14ac:dyDescent="0.35">
      <c r="C59" s="147"/>
    </row>
    <row r="60" spans="3:3" s="13" customFormat="1" ht="18" x14ac:dyDescent="0.35">
      <c r="C60" s="147"/>
    </row>
    <row r="61" spans="3:3" s="13" customFormat="1" ht="18" x14ac:dyDescent="0.35">
      <c r="C61" s="147"/>
    </row>
    <row r="62" spans="3:3" s="13" customFormat="1" ht="18" x14ac:dyDescent="0.35">
      <c r="C62" s="147"/>
    </row>
    <row r="63" spans="3:3" s="13" customFormat="1" ht="18" x14ac:dyDescent="0.35">
      <c r="C63" s="147"/>
    </row>
    <row r="64" spans="3:3" s="13" customFormat="1" ht="18" x14ac:dyDescent="0.35">
      <c r="C64" s="147"/>
    </row>
    <row r="65" spans="3:3" s="13" customFormat="1" ht="18" x14ac:dyDescent="0.35">
      <c r="C65" s="147"/>
    </row>
    <row r="66" spans="3:3" s="13" customFormat="1" ht="18" x14ac:dyDescent="0.35">
      <c r="C66" s="147"/>
    </row>
    <row r="67" spans="3:3" s="13" customFormat="1" ht="18" x14ac:dyDescent="0.35">
      <c r="C67" s="147"/>
    </row>
    <row r="68" spans="3:3" s="13" customFormat="1" ht="18" x14ac:dyDescent="0.35">
      <c r="C68" s="147"/>
    </row>
    <row r="69" spans="3:3" s="13" customFormat="1" ht="18" x14ac:dyDescent="0.35">
      <c r="C69" s="147"/>
    </row>
    <row r="70" spans="3:3" s="13" customFormat="1" ht="18" x14ac:dyDescent="0.35">
      <c r="C70" s="147"/>
    </row>
    <row r="71" spans="3:3" s="13" customFormat="1" ht="18" x14ac:dyDescent="0.35">
      <c r="C71" s="147"/>
    </row>
    <row r="72" spans="3:3" s="13" customFormat="1" ht="18" x14ac:dyDescent="0.35">
      <c r="C72" s="147"/>
    </row>
    <row r="73" spans="3:3" s="13" customFormat="1" ht="18" x14ac:dyDescent="0.35">
      <c r="C73" s="147"/>
    </row>
    <row r="74" spans="3:3" s="13" customFormat="1" ht="18" x14ac:dyDescent="0.35">
      <c r="C74" s="147"/>
    </row>
    <row r="75" spans="3:3" s="13" customFormat="1" ht="18" x14ac:dyDescent="0.35">
      <c r="C75" s="147"/>
    </row>
    <row r="76" spans="3:3" s="13" customFormat="1" ht="18" x14ac:dyDescent="0.35">
      <c r="C76" s="147"/>
    </row>
    <row r="77" spans="3:3" s="13" customFormat="1" ht="18" x14ac:dyDescent="0.35">
      <c r="C77" s="147"/>
    </row>
    <row r="78" spans="3:3" s="13" customFormat="1" ht="18" x14ac:dyDescent="0.35">
      <c r="C78" s="147"/>
    </row>
    <row r="79" spans="3:3" s="13" customFormat="1" ht="18" x14ac:dyDescent="0.35">
      <c r="C79" s="147"/>
    </row>
    <row r="80" spans="3:3" s="13" customFormat="1" ht="18" x14ac:dyDescent="0.35">
      <c r="C80" s="147"/>
    </row>
    <row r="81" spans="3:3" s="13" customFormat="1" ht="18" x14ac:dyDescent="0.35">
      <c r="C81" s="147"/>
    </row>
    <row r="82" spans="3:3" s="13" customFormat="1" ht="18" x14ac:dyDescent="0.35">
      <c r="C82" s="147"/>
    </row>
    <row r="83" spans="3:3" s="13" customFormat="1" ht="18" x14ac:dyDescent="0.35">
      <c r="C83" s="147"/>
    </row>
    <row r="84" spans="3:3" s="13" customFormat="1" ht="18" x14ac:dyDescent="0.35">
      <c r="C84" s="147"/>
    </row>
    <row r="85" spans="3:3" s="13" customFormat="1" ht="18" x14ac:dyDescent="0.35">
      <c r="C85" s="147"/>
    </row>
    <row r="86" spans="3:3" s="13" customFormat="1" ht="18" x14ac:dyDescent="0.35">
      <c r="C86" s="147"/>
    </row>
    <row r="87" spans="3:3" s="13" customFormat="1" ht="18" x14ac:dyDescent="0.35">
      <c r="C87" s="147"/>
    </row>
    <row r="88" spans="3:3" s="13" customFormat="1" ht="18" x14ac:dyDescent="0.35">
      <c r="C88" s="147"/>
    </row>
    <row r="89" spans="3:3" s="13" customFormat="1" ht="18" x14ac:dyDescent="0.35">
      <c r="C89" s="147"/>
    </row>
    <row r="90" spans="3:3" s="13" customFormat="1" ht="18" x14ac:dyDescent="0.35">
      <c r="C90" s="147"/>
    </row>
    <row r="91" spans="3:3" s="13" customFormat="1" ht="18" x14ac:dyDescent="0.35">
      <c r="C91" s="147"/>
    </row>
    <row r="92" spans="3:3" s="13" customFormat="1" ht="18" x14ac:dyDescent="0.35">
      <c r="C92" s="147"/>
    </row>
    <row r="93" spans="3:3" s="13" customFormat="1" ht="18" x14ac:dyDescent="0.35">
      <c r="C93" s="147"/>
    </row>
    <row r="94" spans="3:3" s="13" customFormat="1" ht="18" x14ac:dyDescent="0.35">
      <c r="C94" s="147"/>
    </row>
    <row r="95" spans="3:3" s="13" customFormat="1" ht="18" x14ac:dyDescent="0.35">
      <c r="C95" s="147"/>
    </row>
    <row r="96" spans="3:3" s="13" customFormat="1" ht="18" x14ac:dyDescent="0.35">
      <c r="C96" s="147"/>
    </row>
    <row r="97" spans="3:3" s="13" customFormat="1" ht="18" x14ac:dyDescent="0.35">
      <c r="C97" s="147"/>
    </row>
    <row r="98" spans="3:3" s="13" customFormat="1" ht="18" x14ac:dyDescent="0.35">
      <c r="C98" s="147"/>
    </row>
    <row r="99" spans="3:3" s="13" customFormat="1" ht="18" x14ac:dyDescent="0.35">
      <c r="C99" s="147"/>
    </row>
    <row r="100" spans="3:3" s="13" customFormat="1" ht="18" x14ac:dyDescent="0.35">
      <c r="C100" s="147"/>
    </row>
    <row r="101" spans="3:3" s="13" customFormat="1" ht="18" x14ac:dyDescent="0.35">
      <c r="C101" s="147"/>
    </row>
    <row r="102" spans="3:3" s="13" customFormat="1" ht="18" x14ac:dyDescent="0.35">
      <c r="C102" s="147"/>
    </row>
    <row r="103" spans="3:3" s="13" customFormat="1" ht="18" x14ac:dyDescent="0.35">
      <c r="C103" s="147"/>
    </row>
    <row r="104" spans="3:3" s="13" customFormat="1" ht="18" x14ac:dyDescent="0.35">
      <c r="C104" s="147"/>
    </row>
    <row r="105" spans="3:3" s="13" customFormat="1" ht="18" x14ac:dyDescent="0.35">
      <c r="C105" s="147"/>
    </row>
    <row r="106" spans="3:3" s="13" customFormat="1" ht="18" x14ac:dyDescent="0.35">
      <c r="C106" s="147"/>
    </row>
    <row r="107" spans="3:3" s="13" customFormat="1" ht="18" x14ac:dyDescent="0.35">
      <c r="C107" s="147"/>
    </row>
    <row r="108" spans="3:3" s="13" customFormat="1" ht="18" x14ac:dyDescent="0.35">
      <c r="C108" s="147"/>
    </row>
    <row r="109" spans="3:3" s="13" customFormat="1" ht="18" x14ac:dyDescent="0.35">
      <c r="C109" s="147"/>
    </row>
    <row r="110" spans="3:3" s="13" customFormat="1" ht="18" x14ac:dyDescent="0.35">
      <c r="C110" s="147"/>
    </row>
    <row r="111" spans="3:3" s="13" customFormat="1" ht="18" x14ac:dyDescent="0.35">
      <c r="C111" s="147"/>
    </row>
    <row r="112" spans="3:3" s="13" customFormat="1" ht="18" x14ac:dyDescent="0.35">
      <c r="C112" s="147"/>
    </row>
    <row r="113" spans="3:3" s="13" customFormat="1" ht="18" x14ac:dyDescent="0.35">
      <c r="C113" s="147"/>
    </row>
    <row r="114" spans="3:3" s="13" customFormat="1" ht="18" x14ac:dyDescent="0.35">
      <c r="C114" s="147"/>
    </row>
    <row r="115" spans="3:3" s="13" customFormat="1" ht="18" x14ac:dyDescent="0.35">
      <c r="C115" s="147"/>
    </row>
    <row r="116" spans="3:3" s="13" customFormat="1" ht="18" x14ac:dyDescent="0.35">
      <c r="C116" s="147"/>
    </row>
    <row r="117" spans="3:3" s="13" customFormat="1" ht="18" x14ac:dyDescent="0.35">
      <c r="C117" s="147"/>
    </row>
    <row r="118" spans="3:3" s="13" customFormat="1" ht="18" x14ac:dyDescent="0.35">
      <c r="C118" s="147"/>
    </row>
    <row r="119" spans="3:3" s="13" customFormat="1" ht="18" x14ac:dyDescent="0.35">
      <c r="C119" s="147"/>
    </row>
    <row r="120" spans="3:3" s="13" customFormat="1" ht="18" x14ac:dyDescent="0.35">
      <c r="C120" s="147"/>
    </row>
    <row r="121" spans="3:3" s="13" customFormat="1" ht="18" x14ac:dyDescent="0.35">
      <c r="C121" s="147"/>
    </row>
    <row r="122" spans="3:3" s="13" customFormat="1" ht="18" x14ac:dyDescent="0.35">
      <c r="C122" s="147"/>
    </row>
    <row r="123" spans="3:3" s="13" customFormat="1" ht="18" x14ac:dyDescent="0.35">
      <c r="C123" s="147"/>
    </row>
    <row r="124" spans="3:3" s="13" customFormat="1" ht="18" x14ac:dyDescent="0.35">
      <c r="C124" s="147"/>
    </row>
    <row r="125" spans="3:3" s="13" customFormat="1" ht="18" x14ac:dyDescent="0.35">
      <c r="C125" s="147"/>
    </row>
    <row r="126" spans="3:3" s="13" customFormat="1" ht="18" x14ac:dyDescent="0.35">
      <c r="C126" s="147"/>
    </row>
    <row r="127" spans="3:3" s="13" customFormat="1" ht="18" x14ac:dyDescent="0.35">
      <c r="C127" s="147"/>
    </row>
    <row r="128" spans="3:3" s="13" customFormat="1" ht="18" x14ac:dyDescent="0.35">
      <c r="C128" s="147"/>
    </row>
    <row r="129" spans="3:3" s="13" customFormat="1" ht="18" x14ac:dyDescent="0.35">
      <c r="C129" s="147"/>
    </row>
    <row r="130" spans="3:3" s="13" customFormat="1" ht="18" x14ac:dyDescent="0.35">
      <c r="C130" s="147"/>
    </row>
    <row r="131" spans="3:3" s="13" customFormat="1" ht="18" x14ac:dyDescent="0.35">
      <c r="C131" s="147"/>
    </row>
    <row r="132" spans="3:3" s="13" customFormat="1" ht="18" x14ac:dyDescent="0.35">
      <c r="C132" s="147"/>
    </row>
    <row r="133" spans="3:3" s="13" customFormat="1" ht="18" x14ac:dyDescent="0.35">
      <c r="C133" s="147"/>
    </row>
    <row r="134" spans="3:3" s="13" customFormat="1" ht="18" x14ac:dyDescent="0.35">
      <c r="C134" s="147"/>
    </row>
    <row r="135" spans="3:3" s="13" customFormat="1" ht="18" x14ac:dyDescent="0.35">
      <c r="C135" s="147"/>
    </row>
    <row r="136" spans="3:3" s="13" customFormat="1" ht="18" x14ac:dyDescent="0.35">
      <c r="C136" s="147"/>
    </row>
    <row r="137" spans="3:3" s="13" customFormat="1" ht="18" x14ac:dyDescent="0.35">
      <c r="C137" s="147"/>
    </row>
    <row r="138" spans="3:3" s="13" customFormat="1" ht="18" x14ac:dyDescent="0.35">
      <c r="C138" s="147"/>
    </row>
    <row r="139" spans="3:3" s="13" customFormat="1" ht="18" x14ac:dyDescent="0.35">
      <c r="C139" s="147"/>
    </row>
    <row r="140" spans="3:3" s="13" customFormat="1" ht="18" x14ac:dyDescent="0.35">
      <c r="C140" s="147"/>
    </row>
    <row r="141" spans="3:3" s="13" customFormat="1" ht="18" x14ac:dyDescent="0.35">
      <c r="C141" s="147"/>
    </row>
    <row r="142" spans="3:3" s="13" customFormat="1" ht="18" x14ac:dyDescent="0.35">
      <c r="C142" s="147"/>
    </row>
    <row r="143" spans="3:3" s="13" customFormat="1" ht="18" x14ac:dyDescent="0.35">
      <c r="C143" s="147"/>
    </row>
    <row r="144" spans="3:3" s="13" customFormat="1" ht="18" x14ac:dyDescent="0.35">
      <c r="C144" s="147"/>
    </row>
  </sheetData>
  <mergeCells count="6">
    <mergeCell ref="A2:C2"/>
    <mergeCell ref="B1:I1"/>
    <mergeCell ref="A11:B11"/>
    <mergeCell ref="A10:B10"/>
    <mergeCell ref="A8:B8"/>
    <mergeCell ref="A5:C5"/>
  </mergeCells>
  <phoneticPr fontId="4" type="noConversion"/>
  <pageMargins left="1.01" right="0.8" top="1" bottom="1" header="0.5" footer="0.5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68" zoomScale="89" zoomScaleSheetLayoutView="89" workbookViewId="0">
      <selection activeCell="H9" sqref="H9"/>
    </sheetView>
  </sheetViews>
  <sheetFormatPr defaultRowHeight="13.2" x14ac:dyDescent="0.25"/>
  <cols>
    <col min="1" max="1" width="5.33203125" style="92" customWidth="1"/>
    <col min="2" max="2" width="45" style="93" customWidth="1"/>
    <col min="3" max="3" width="12.44140625" style="94" customWidth="1"/>
    <col min="4" max="4" width="15.33203125" style="94" customWidth="1"/>
    <col min="5" max="5" width="18" style="94" customWidth="1"/>
    <col min="6" max="6" width="12.44140625" style="94" customWidth="1"/>
    <col min="7" max="7" width="14.109375" style="94" customWidth="1"/>
    <col min="8" max="8" width="16.109375" style="94" customWidth="1"/>
    <col min="9" max="9" width="13.88671875" style="94" customWidth="1"/>
    <col min="10" max="256" width="9.109375" style="95"/>
    <col min="257" max="257" width="3.5546875" style="95" customWidth="1"/>
    <col min="258" max="258" width="40.88671875" style="95" customWidth="1"/>
    <col min="259" max="259" width="5.109375" style="95" customWidth="1"/>
    <col min="260" max="261" width="4.33203125" style="95" customWidth="1"/>
    <col min="262" max="262" width="8.5546875" style="95" customWidth="1"/>
    <col min="263" max="263" width="6.6640625" style="95" customWidth="1"/>
    <col min="264" max="264" width="11.33203125" style="95" customWidth="1"/>
    <col min="265" max="265" width="12.33203125" style="95" customWidth="1"/>
    <col min="266" max="512" width="9.109375" style="95"/>
    <col min="513" max="513" width="3.5546875" style="95" customWidth="1"/>
    <col min="514" max="514" width="40.88671875" style="95" customWidth="1"/>
    <col min="515" max="515" width="5.109375" style="95" customWidth="1"/>
    <col min="516" max="517" width="4.33203125" style="95" customWidth="1"/>
    <col min="518" max="518" width="8.5546875" style="95" customWidth="1"/>
    <col min="519" max="519" width="6.6640625" style="95" customWidth="1"/>
    <col min="520" max="520" width="11.33203125" style="95" customWidth="1"/>
    <col min="521" max="521" width="12.33203125" style="95" customWidth="1"/>
    <col min="522" max="768" width="9.109375" style="95"/>
    <col min="769" max="769" width="3.5546875" style="95" customWidth="1"/>
    <col min="770" max="770" width="40.88671875" style="95" customWidth="1"/>
    <col min="771" max="771" width="5.109375" style="95" customWidth="1"/>
    <col min="772" max="773" width="4.33203125" style="95" customWidth="1"/>
    <col min="774" max="774" width="8.5546875" style="95" customWidth="1"/>
    <col min="775" max="775" width="6.6640625" style="95" customWidth="1"/>
    <col min="776" max="776" width="11.33203125" style="95" customWidth="1"/>
    <col min="777" max="777" width="12.33203125" style="95" customWidth="1"/>
    <col min="778" max="1024" width="9.109375" style="95"/>
    <col min="1025" max="1025" width="3.5546875" style="95" customWidth="1"/>
    <col min="1026" max="1026" width="40.88671875" style="95" customWidth="1"/>
    <col min="1027" max="1027" width="5.109375" style="95" customWidth="1"/>
    <col min="1028" max="1029" width="4.33203125" style="95" customWidth="1"/>
    <col min="1030" max="1030" width="8.5546875" style="95" customWidth="1"/>
    <col min="1031" max="1031" width="6.6640625" style="95" customWidth="1"/>
    <col min="1032" max="1032" width="11.33203125" style="95" customWidth="1"/>
    <col min="1033" max="1033" width="12.33203125" style="95" customWidth="1"/>
    <col min="1034" max="1280" width="9.109375" style="95"/>
    <col min="1281" max="1281" width="3.5546875" style="95" customWidth="1"/>
    <col min="1282" max="1282" width="40.88671875" style="95" customWidth="1"/>
    <col min="1283" max="1283" width="5.109375" style="95" customWidth="1"/>
    <col min="1284" max="1285" width="4.33203125" style="95" customWidth="1"/>
    <col min="1286" max="1286" width="8.5546875" style="95" customWidth="1"/>
    <col min="1287" max="1287" width="6.6640625" style="95" customWidth="1"/>
    <col min="1288" max="1288" width="11.33203125" style="95" customWidth="1"/>
    <col min="1289" max="1289" width="12.33203125" style="95" customWidth="1"/>
    <col min="1290" max="1536" width="9.109375" style="95"/>
    <col min="1537" max="1537" width="3.5546875" style="95" customWidth="1"/>
    <col min="1538" max="1538" width="40.88671875" style="95" customWidth="1"/>
    <col min="1539" max="1539" width="5.109375" style="95" customWidth="1"/>
    <col min="1540" max="1541" width="4.33203125" style="95" customWidth="1"/>
    <col min="1542" max="1542" width="8.5546875" style="95" customWidth="1"/>
    <col min="1543" max="1543" width="6.6640625" style="95" customWidth="1"/>
    <col min="1544" max="1544" width="11.33203125" style="95" customWidth="1"/>
    <col min="1545" max="1545" width="12.33203125" style="95" customWidth="1"/>
    <col min="1546" max="1792" width="9.109375" style="95"/>
    <col min="1793" max="1793" width="3.5546875" style="95" customWidth="1"/>
    <col min="1794" max="1794" width="40.88671875" style="95" customWidth="1"/>
    <col min="1795" max="1795" width="5.109375" style="95" customWidth="1"/>
    <col min="1796" max="1797" width="4.33203125" style="95" customWidth="1"/>
    <col min="1798" max="1798" width="8.5546875" style="95" customWidth="1"/>
    <col min="1799" max="1799" width="6.6640625" style="95" customWidth="1"/>
    <col min="1800" max="1800" width="11.33203125" style="95" customWidth="1"/>
    <col min="1801" max="1801" width="12.33203125" style="95" customWidth="1"/>
    <col min="1802" max="2048" width="9.109375" style="95"/>
    <col min="2049" max="2049" width="3.5546875" style="95" customWidth="1"/>
    <col min="2050" max="2050" width="40.88671875" style="95" customWidth="1"/>
    <col min="2051" max="2051" width="5.109375" style="95" customWidth="1"/>
    <col min="2052" max="2053" width="4.33203125" style="95" customWidth="1"/>
    <col min="2054" max="2054" width="8.5546875" style="95" customWidth="1"/>
    <col min="2055" max="2055" width="6.6640625" style="95" customWidth="1"/>
    <col min="2056" max="2056" width="11.33203125" style="95" customWidth="1"/>
    <col min="2057" max="2057" width="12.33203125" style="95" customWidth="1"/>
    <col min="2058" max="2304" width="9.109375" style="95"/>
    <col min="2305" max="2305" width="3.5546875" style="95" customWidth="1"/>
    <col min="2306" max="2306" width="40.88671875" style="95" customWidth="1"/>
    <col min="2307" max="2307" width="5.109375" style="95" customWidth="1"/>
    <col min="2308" max="2309" width="4.33203125" style="95" customWidth="1"/>
    <col min="2310" max="2310" width="8.5546875" style="95" customWidth="1"/>
    <col min="2311" max="2311" width="6.6640625" style="95" customWidth="1"/>
    <col min="2312" max="2312" width="11.33203125" style="95" customWidth="1"/>
    <col min="2313" max="2313" width="12.33203125" style="95" customWidth="1"/>
    <col min="2314" max="2560" width="9.109375" style="95"/>
    <col min="2561" max="2561" width="3.5546875" style="95" customWidth="1"/>
    <col min="2562" max="2562" width="40.88671875" style="95" customWidth="1"/>
    <col min="2563" max="2563" width="5.109375" style="95" customWidth="1"/>
    <col min="2564" max="2565" width="4.33203125" style="95" customWidth="1"/>
    <col min="2566" max="2566" width="8.5546875" style="95" customWidth="1"/>
    <col min="2567" max="2567" width="6.6640625" style="95" customWidth="1"/>
    <col min="2568" max="2568" width="11.33203125" style="95" customWidth="1"/>
    <col min="2569" max="2569" width="12.33203125" style="95" customWidth="1"/>
    <col min="2570" max="2816" width="9.109375" style="95"/>
    <col min="2817" max="2817" width="3.5546875" style="95" customWidth="1"/>
    <col min="2818" max="2818" width="40.88671875" style="95" customWidth="1"/>
    <col min="2819" max="2819" width="5.109375" style="95" customWidth="1"/>
    <col min="2820" max="2821" width="4.33203125" style="95" customWidth="1"/>
    <col min="2822" max="2822" width="8.5546875" style="95" customWidth="1"/>
    <col min="2823" max="2823" width="6.6640625" style="95" customWidth="1"/>
    <col min="2824" max="2824" width="11.33203125" style="95" customWidth="1"/>
    <col min="2825" max="2825" width="12.33203125" style="95" customWidth="1"/>
    <col min="2826" max="3072" width="9.109375" style="95"/>
    <col min="3073" max="3073" width="3.5546875" style="95" customWidth="1"/>
    <col min="3074" max="3074" width="40.88671875" style="95" customWidth="1"/>
    <col min="3075" max="3075" width="5.109375" style="95" customWidth="1"/>
    <col min="3076" max="3077" width="4.33203125" style="95" customWidth="1"/>
    <col min="3078" max="3078" width="8.5546875" style="95" customWidth="1"/>
    <col min="3079" max="3079" width="6.6640625" style="95" customWidth="1"/>
    <col min="3080" max="3080" width="11.33203125" style="95" customWidth="1"/>
    <col min="3081" max="3081" width="12.33203125" style="95" customWidth="1"/>
    <col min="3082" max="3328" width="9.109375" style="95"/>
    <col min="3329" max="3329" width="3.5546875" style="95" customWidth="1"/>
    <col min="3330" max="3330" width="40.88671875" style="95" customWidth="1"/>
    <col min="3331" max="3331" width="5.109375" style="95" customWidth="1"/>
    <col min="3332" max="3333" width="4.33203125" style="95" customWidth="1"/>
    <col min="3334" max="3334" width="8.5546875" style="95" customWidth="1"/>
    <col min="3335" max="3335" width="6.6640625" style="95" customWidth="1"/>
    <col min="3336" max="3336" width="11.33203125" style="95" customWidth="1"/>
    <col min="3337" max="3337" width="12.33203125" style="95" customWidth="1"/>
    <col min="3338" max="3584" width="9.109375" style="95"/>
    <col min="3585" max="3585" width="3.5546875" style="95" customWidth="1"/>
    <col min="3586" max="3586" width="40.88671875" style="95" customWidth="1"/>
    <col min="3587" max="3587" width="5.109375" style="95" customWidth="1"/>
    <col min="3588" max="3589" width="4.33203125" style="95" customWidth="1"/>
    <col min="3590" max="3590" width="8.5546875" style="95" customWidth="1"/>
    <col min="3591" max="3591" width="6.6640625" style="95" customWidth="1"/>
    <col min="3592" max="3592" width="11.33203125" style="95" customWidth="1"/>
    <col min="3593" max="3593" width="12.33203125" style="95" customWidth="1"/>
    <col min="3594" max="3840" width="9.109375" style="95"/>
    <col min="3841" max="3841" width="3.5546875" style="95" customWidth="1"/>
    <col min="3842" max="3842" width="40.88671875" style="95" customWidth="1"/>
    <col min="3843" max="3843" width="5.109375" style="95" customWidth="1"/>
    <col min="3844" max="3845" width="4.33203125" style="95" customWidth="1"/>
    <col min="3846" max="3846" width="8.5546875" style="95" customWidth="1"/>
    <col min="3847" max="3847" width="6.6640625" style="95" customWidth="1"/>
    <col min="3848" max="3848" width="11.33203125" style="95" customWidth="1"/>
    <col min="3849" max="3849" width="12.33203125" style="95" customWidth="1"/>
    <col min="3850" max="4096" width="9.109375" style="95"/>
    <col min="4097" max="4097" width="3.5546875" style="95" customWidth="1"/>
    <col min="4098" max="4098" width="40.88671875" style="95" customWidth="1"/>
    <col min="4099" max="4099" width="5.109375" style="95" customWidth="1"/>
    <col min="4100" max="4101" width="4.33203125" style="95" customWidth="1"/>
    <col min="4102" max="4102" width="8.5546875" style="95" customWidth="1"/>
    <col min="4103" max="4103" width="6.6640625" style="95" customWidth="1"/>
    <col min="4104" max="4104" width="11.33203125" style="95" customWidth="1"/>
    <col min="4105" max="4105" width="12.33203125" style="95" customWidth="1"/>
    <col min="4106" max="4352" width="9.109375" style="95"/>
    <col min="4353" max="4353" width="3.5546875" style="95" customWidth="1"/>
    <col min="4354" max="4354" width="40.88671875" style="95" customWidth="1"/>
    <col min="4355" max="4355" width="5.109375" style="95" customWidth="1"/>
    <col min="4356" max="4357" width="4.33203125" style="95" customWidth="1"/>
    <col min="4358" max="4358" width="8.5546875" style="95" customWidth="1"/>
    <col min="4359" max="4359" width="6.6640625" style="95" customWidth="1"/>
    <col min="4360" max="4360" width="11.33203125" style="95" customWidth="1"/>
    <col min="4361" max="4361" width="12.33203125" style="95" customWidth="1"/>
    <col min="4362" max="4608" width="9.109375" style="95"/>
    <col min="4609" max="4609" width="3.5546875" style="95" customWidth="1"/>
    <col min="4610" max="4610" width="40.88671875" style="95" customWidth="1"/>
    <col min="4611" max="4611" width="5.109375" style="95" customWidth="1"/>
    <col min="4612" max="4613" width="4.33203125" style="95" customWidth="1"/>
    <col min="4614" max="4614" width="8.5546875" style="95" customWidth="1"/>
    <col min="4615" max="4615" width="6.6640625" style="95" customWidth="1"/>
    <col min="4616" max="4616" width="11.33203125" style="95" customWidth="1"/>
    <col min="4617" max="4617" width="12.33203125" style="95" customWidth="1"/>
    <col min="4618" max="4864" width="9.109375" style="95"/>
    <col min="4865" max="4865" width="3.5546875" style="95" customWidth="1"/>
    <col min="4866" max="4866" width="40.88671875" style="95" customWidth="1"/>
    <col min="4867" max="4867" width="5.109375" style="95" customWidth="1"/>
    <col min="4868" max="4869" width="4.33203125" style="95" customWidth="1"/>
    <col min="4870" max="4870" width="8.5546875" style="95" customWidth="1"/>
    <col min="4871" max="4871" width="6.6640625" style="95" customWidth="1"/>
    <col min="4872" max="4872" width="11.33203125" style="95" customWidth="1"/>
    <col min="4873" max="4873" width="12.33203125" style="95" customWidth="1"/>
    <col min="4874" max="5120" width="9.109375" style="95"/>
    <col min="5121" max="5121" width="3.5546875" style="95" customWidth="1"/>
    <col min="5122" max="5122" width="40.88671875" style="95" customWidth="1"/>
    <col min="5123" max="5123" width="5.109375" style="95" customWidth="1"/>
    <col min="5124" max="5125" width="4.33203125" style="95" customWidth="1"/>
    <col min="5126" max="5126" width="8.5546875" style="95" customWidth="1"/>
    <col min="5127" max="5127" width="6.6640625" style="95" customWidth="1"/>
    <col min="5128" max="5128" width="11.33203125" style="95" customWidth="1"/>
    <col min="5129" max="5129" width="12.33203125" style="95" customWidth="1"/>
    <col min="5130" max="5376" width="9.109375" style="95"/>
    <col min="5377" max="5377" width="3.5546875" style="95" customWidth="1"/>
    <col min="5378" max="5378" width="40.88671875" style="95" customWidth="1"/>
    <col min="5379" max="5379" width="5.109375" style="95" customWidth="1"/>
    <col min="5380" max="5381" width="4.33203125" style="95" customWidth="1"/>
    <col min="5382" max="5382" width="8.5546875" style="95" customWidth="1"/>
    <col min="5383" max="5383" width="6.6640625" style="95" customWidth="1"/>
    <col min="5384" max="5384" width="11.33203125" style="95" customWidth="1"/>
    <col min="5385" max="5385" width="12.33203125" style="95" customWidth="1"/>
    <col min="5386" max="5632" width="9.109375" style="95"/>
    <col min="5633" max="5633" width="3.5546875" style="95" customWidth="1"/>
    <col min="5634" max="5634" width="40.88671875" style="95" customWidth="1"/>
    <col min="5635" max="5635" width="5.109375" style="95" customWidth="1"/>
    <col min="5636" max="5637" width="4.33203125" style="95" customWidth="1"/>
    <col min="5638" max="5638" width="8.5546875" style="95" customWidth="1"/>
    <col min="5639" max="5639" width="6.6640625" style="95" customWidth="1"/>
    <col min="5640" max="5640" width="11.33203125" style="95" customWidth="1"/>
    <col min="5641" max="5641" width="12.33203125" style="95" customWidth="1"/>
    <col min="5642" max="5888" width="9.109375" style="95"/>
    <col min="5889" max="5889" width="3.5546875" style="95" customWidth="1"/>
    <col min="5890" max="5890" width="40.88671875" style="95" customWidth="1"/>
    <col min="5891" max="5891" width="5.109375" style="95" customWidth="1"/>
    <col min="5892" max="5893" width="4.33203125" style="95" customWidth="1"/>
    <col min="5894" max="5894" width="8.5546875" style="95" customWidth="1"/>
    <col min="5895" max="5895" width="6.6640625" style="95" customWidth="1"/>
    <col min="5896" max="5896" width="11.33203125" style="95" customWidth="1"/>
    <col min="5897" max="5897" width="12.33203125" style="95" customWidth="1"/>
    <col min="5898" max="6144" width="9.109375" style="95"/>
    <col min="6145" max="6145" width="3.5546875" style="95" customWidth="1"/>
    <col min="6146" max="6146" width="40.88671875" style="95" customWidth="1"/>
    <col min="6147" max="6147" width="5.109375" style="95" customWidth="1"/>
    <col min="6148" max="6149" width="4.33203125" style="95" customWidth="1"/>
    <col min="6150" max="6150" width="8.5546875" style="95" customWidth="1"/>
    <col min="6151" max="6151" width="6.6640625" style="95" customWidth="1"/>
    <col min="6152" max="6152" width="11.33203125" style="95" customWidth="1"/>
    <col min="6153" max="6153" width="12.33203125" style="95" customWidth="1"/>
    <col min="6154" max="6400" width="9.109375" style="95"/>
    <col min="6401" max="6401" width="3.5546875" style="95" customWidth="1"/>
    <col min="6402" max="6402" width="40.88671875" style="95" customWidth="1"/>
    <col min="6403" max="6403" width="5.109375" style="95" customWidth="1"/>
    <col min="6404" max="6405" width="4.33203125" style="95" customWidth="1"/>
    <col min="6406" max="6406" width="8.5546875" style="95" customWidth="1"/>
    <col min="6407" max="6407" width="6.6640625" style="95" customWidth="1"/>
    <col min="6408" max="6408" width="11.33203125" style="95" customWidth="1"/>
    <col min="6409" max="6409" width="12.33203125" style="95" customWidth="1"/>
    <col min="6410" max="6656" width="9.109375" style="95"/>
    <col min="6657" max="6657" width="3.5546875" style="95" customWidth="1"/>
    <col min="6658" max="6658" width="40.88671875" style="95" customWidth="1"/>
    <col min="6659" max="6659" width="5.109375" style="95" customWidth="1"/>
    <col min="6660" max="6661" width="4.33203125" style="95" customWidth="1"/>
    <col min="6662" max="6662" width="8.5546875" style="95" customWidth="1"/>
    <col min="6663" max="6663" width="6.6640625" style="95" customWidth="1"/>
    <col min="6664" max="6664" width="11.33203125" style="95" customWidth="1"/>
    <col min="6665" max="6665" width="12.33203125" style="95" customWidth="1"/>
    <col min="6666" max="6912" width="9.109375" style="95"/>
    <col min="6913" max="6913" width="3.5546875" style="95" customWidth="1"/>
    <col min="6914" max="6914" width="40.88671875" style="95" customWidth="1"/>
    <col min="6915" max="6915" width="5.109375" style="95" customWidth="1"/>
    <col min="6916" max="6917" width="4.33203125" style="95" customWidth="1"/>
    <col min="6918" max="6918" width="8.5546875" style="95" customWidth="1"/>
    <col min="6919" max="6919" width="6.6640625" style="95" customWidth="1"/>
    <col min="6920" max="6920" width="11.33203125" style="95" customWidth="1"/>
    <col min="6921" max="6921" width="12.33203125" style="95" customWidth="1"/>
    <col min="6922" max="7168" width="9.109375" style="95"/>
    <col min="7169" max="7169" width="3.5546875" style="95" customWidth="1"/>
    <col min="7170" max="7170" width="40.88671875" style="95" customWidth="1"/>
    <col min="7171" max="7171" width="5.109375" style="95" customWidth="1"/>
    <col min="7172" max="7173" width="4.33203125" style="95" customWidth="1"/>
    <col min="7174" max="7174" width="8.5546875" style="95" customWidth="1"/>
    <col min="7175" max="7175" width="6.6640625" style="95" customWidth="1"/>
    <col min="7176" max="7176" width="11.33203125" style="95" customWidth="1"/>
    <col min="7177" max="7177" width="12.33203125" style="95" customWidth="1"/>
    <col min="7178" max="7424" width="9.109375" style="95"/>
    <col min="7425" max="7425" width="3.5546875" style="95" customWidth="1"/>
    <col min="7426" max="7426" width="40.88671875" style="95" customWidth="1"/>
    <col min="7427" max="7427" width="5.109375" style="95" customWidth="1"/>
    <col min="7428" max="7429" width="4.33203125" style="95" customWidth="1"/>
    <col min="7430" max="7430" width="8.5546875" style="95" customWidth="1"/>
    <col min="7431" max="7431" width="6.6640625" style="95" customWidth="1"/>
    <col min="7432" max="7432" width="11.33203125" style="95" customWidth="1"/>
    <col min="7433" max="7433" width="12.33203125" style="95" customWidth="1"/>
    <col min="7434" max="7680" width="9.109375" style="95"/>
    <col min="7681" max="7681" width="3.5546875" style="95" customWidth="1"/>
    <col min="7682" max="7682" width="40.88671875" style="95" customWidth="1"/>
    <col min="7683" max="7683" width="5.109375" style="95" customWidth="1"/>
    <col min="7684" max="7685" width="4.33203125" style="95" customWidth="1"/>
    <col min="7686" max="7686" width="8.5546875" style="95" customWidth="1"/>
    <col min="7687" max="7687" width="6.6640625" style="95" customWidth="1"/>
    <col min="7688" max="7688" width="11.33203125" style="95" customWidth="1"/>
    <col min="7689" max="7689" width="12.33203125" style="95" customWidth="1"/>
    <col min="7690" max="7936" width="9.109375" style="95"/>
    <col min="7937" max="7937" width="3.5546875" style="95" customWidth="1"/>
    <col min="7938" max="7938" width="40.88671875" style="95" customWidth="1"/>
    <col min="7939" max="7939" width="5.109375" style="95" customWidth="1"/>
    <col min="7940" max="7941" width="4.33203125" style="95" customWidth="1"/>
    <col min="7942" max="7942" width="8.5546875" style="95" customWidth="1"/>
    <col min="7943" max="7943" width="6.6640625" style="95" customWidth="1"/>
    <col min="7944" max="7944" width="11.33203125" style="95" customWidth="1"/>
    <col min="7945" max="7945" width="12.33203125" style="95" customWidth="1"/>
    <col min="7946" max="8192" width="9.109375" style="95"/>
    <col min="8193" max="8193" width="3.5546875" style="95" customWidth="1"/>
    <col min="8194" max="8194" width="40.88671875" style="95" customWidth="1"/>
    <col min="8195" max="8195" width="5.109375" style="95" customWidth="1"/>
    <col min="8196" max="8197" width="4.33203125" style="95" customWidth="1"/>
    <col min="8198" max="8198" width="8.5546875" style="95" customWidth="1"/>
    <col min="8199" max="8199" width="6.6640625" style="95" customWidth="1"/>
    <col min="8200" max="8200" width="11.33203125" style="95" customWidth="1"/>
    <col min="8201" max="8201" width="12.33203125" style="95" customWidth="1"/>
    <col min="8202" max="8448" width="9.109375" style="95"/>
    <col min="8449" max="8449" width="3.5546875" style="95" customWidth="1"/>
    <col min="8450" max="8450" width="40.88671875" style="95" customWidth="1"/>
    <col min="8451" max="8451" width="5.109375" style="95" customWidth="1"/>
    <col min="8452" max="8453" width="4.33203125" style="95" customWidth="1"/>
    <col min="8454" max="8454" width="8.5546875" style="95" customWidth="1"/>
    <col min="8455" max="8455" width="6.6640625" style="95" customWidth="1"/>
    <col min="8456" max="8456" width="11.33203125" style="95" customWidth="1"/>
    <col min="8457" max="8457" width="12.33203125" style="95" customWidth="1"/>
    <col min="8458" max="8704" width="9.109375" style="95"/>
    <col min="8705" max="8705" width="3.5546875" style="95" customWidth="1"/>
    <col min="8706" max="8706" width="40.88671875" style="95" customWidth="1"/>
    <col min="8707" max="8707" width="5.109375" style="95" customWidth="1"/>
    <col min="8708" max="8709" width="4.33203125" style="95" customWidth="1"/>
    <col min="8710" max="8710" width="8.5546875" style="95" customWidth="1"/>
    <col min="8711" max="8711" width="6.6640625" style="95" customWidth="1"/>
    <col min="8712" max="8712" width="11.33203125" style="95" customWidth="1"/>
    <col min="8713" max="8713" width="12.33203125" style="95" customWidth="1"/>
    <col min="8714" max="8960" width="9.109375" style="95"/>
    <col min="8961" max="8961" width="3.5546875" style="95" customWidth="1"/>
    <col min="8962" max="8962" width="40.88671875" style="95" customWidth="1"/>
    <col min="8963" max="8963" width="5.109375" style="95" customWidth="1"/>
    <col min="8964" max="8965" width="4.33203125" style="95" customWidth="1"/>
    <col min="8966" max="8966" width="8.5546875" style="95" customWidth="1"/>
    <col min="8967" max="8967" width="6.6640625" style="95" customWidth="1"/>
    <col min="8968" max="8968" width="11.33203125" style="95" customWidth="1"/>
    <col min="8969" max="8969" width="12.33203125" style="95" customWidth="1"/>
    <col min="8970" max="9216" width="9.109375" style="95"/>
    <col min="9217" max="9217" width="3.5546875" style="95" customWidth="1"/>
    <col min="9218" max="9218" width="40.88671875" style="95" customWidth="1"/>
    <col min="9219" max="9219" width="5.109375" style="95" customWidth="1"/>
    <col min="9220" max="9221" width="4.33203125" style="95" customWidth="1"/>
    <col min="9222" max="9222" width="8.5546875" style="95" customWidth="1"/>
    <col min="9223" max="9223" width="6.6640625" style="95" customWidth="1"/>
    <col min="9224" max="9224" width="11.33203125" style="95" customWidth="1"/>
    <col min="9225" max="9225" width="12.33203125" style="95" customWidth="1"/>
    <col min="9226" max="9472" width="9.109375" style="95"/>
    <col min="9473" max="9473" width="3.5546875" style="95" customWidth="1"/>
    <col min="9474" max="9474" width="40.88671875" style="95" customWidth="1"/>
    <col min="9475" max="9475" width="5.109375" style="95" customWidth="1"/>
    <col min="9476" max="9477" width="4.33203125" style="95" customWidth="1"/>
    <col min="9478" max="9478" width="8.5546875" style="95" customWidth="1"/>
    <col min="9479" max="9479" width="6.6640625" style="95" customWidth="1"/>
    <col min="9480" max="9480" width="11.33203125" style="95" customWidth="1"/>
    <col min="9481" max="9481" width="12.33203125" style="95" customWidth="1"/>
    <col min="9482" max="9728" width="9.109375" style="95"/>
    <col min="9729" max="9729" width="3.5546875" style="95" customWidth="1"/>
    <col min="9730" max="9730" width="40.88671875" style="95" customWidth="1"/>
    <col min="9731" max="9731" width="5.109375" style="95" customWidth="1"/>
    <col min="9732" max="9733" width="4.33203125" style="95" customWidth="1"/>
    <col min="9734" max="9734" width="8.5546875" style="95" customWidth="1"/>
    <col min="9735" max="9735" width="6.6640625" style="95" customWidth="1"/>
    <col min="9736" max="9736" width="11.33203125" style="95" customWidth="1"/>
    <col min="9737" max="9737" width="12.33203125" style="95" customWidth="1"/>
    <col min="9738" max="9984" width="9.109375" style="95"/>
    <col min="9985" max="9985" width="3.5546875" style="95" customWidth="1"/>
    <col min="9986" max="9986" width="40.88671875" style="95" customWidth="1"/>
    <col min="9987" max="9987" width="5.109375" style="95" customWidth="1"/>
    <col min="9988" max="9989" width="4.33203125" style="95" customWidth="1"/>
    <col min="9990" max="9990" width="8.5546875" style="95" customWidth="1"/>
    <col min="9991" max="9991" width="6.6640625" style="95" customWidth="1"/>
    <col min="9992" max="9992" width="11.33203125" style="95" customWidth="1"/>
    <col min="9993" max="9993" width="12.33203125" style="95" customWidth="1"/>
    <col min="9994" max="10240" width="9.109375" style="95"/>
    <col min="10241" max="10241" width="3.5546875" style="95" customWidth="1"/>
    <col min="10242" max="10242" width="40.88671875" style="95" customWidth="1"/>
    <col min="10243" max="10243" width="5.109375" style="95" customWidth="1"/>
    <col min="10244" max="10245" width="4.33203125" style="95" customWidth="1"/>
    <col min="10246" max="10246" width="8.5546875" style="95" customWidth="1"/>
    <col min="10247" max="10247" width="6.6640625" style="95" customWidth="1"/>
    <col min="10248" max="10248" width="11.33203125" style="95" customWidth="1"/>
    <col min="10249" max="10249" width="12.33203125" style="95" customWidth="1"/>
    <col min="10250" max="10496" width="9.109375" style="95"/>
    <col min="10497" max="10497" width="3.5546875" style="95" customWidth="1"/>
    <col min="10498" max="10498" width="40.88671875" style="95" customWidth="1"/>
    <col min="10499" max="10499" width="5.109375" style="95" customWidth="1"/>
    <col min="10500" max="10501" width="4.33203125" style="95" customWidth="1"/>
    <col min="10502" max="10502" width="8.5546875" style="95" customWidth="1"/>
    <col min="10503" max="10503" width="6.6640625" style="95" customWidth="1"/>
    <col min="10504" max="10504" width="11.33203125" style="95" customWidth="1"/>
    <col min="10505" max="10505" width="12.33203125" style="95" customWidth="1"/>
    <col min="10506" max="10752" width="9.109375" style="95"/>
    <col min="10753" max="10753" width="3.5546875" style="95" customWidth="1"/>
    <col min="10754" max="10754" width="40.88671875" style="95" customWidth="1"/>
    <col min="10755" max="10755" width="5.109375" style="95" customWidth="1"/>
    <col min="10756" max="10757" width="4.33203125" style="95" customWidth="1"/>
    <col min="10758" max="10758" width="8.5546875" style="95" customWidth="1"/>
    <col min="10759" max="10759" width="6.6640625" style="95" customWidth="1"/>
    <col min="10760" max="10760" width="11.33203125" style="95" customWidth="1"/>
    <col min="10761" max="10761" width="12.33203125" style="95" customWidth="1"/>
    <col min="10762" max="11008" width="9.109375" style="95"/>
    <col min="11009" max="11009" width="3.5546875" style="95" customWidth="1"/>
    <col min="11010" max="11010" width="40.88671875" style="95" customWidth="1"/>
    <col min="11011" max="11011" width="5.109375" style="95" customWidth="1"/>
    <col min="11012" max="11013" width="4.33203125" style="95" customWidth="1"/>
    <col min="11014" max="11014" width="8.5546875" style="95" customWidth="1"/>
    <col min="11015" max="11015" width="6.6640625" style="95" customWidth="1"/>
    <col min="11016" max="11016" width="11.33203125" style="95" customWidth="1"/>
    <col min="11017" max="11017" width="12.33203125" style="95" customWidth="1"/>
    <col min="11018" max="11264" width="9.109375" style="95"/>
    <col min="11265" max="11265" width="3.5546875" style="95" customWidth="1"/>
    <col min="11266" max="11266" width="40.88671875" style="95" customWidth="1"/>
    <col min="11267" max="11267" width="5.109375" style="95" customWidth="1"/>
    <col min="11268" max="11269" width="4.33203125" style="95" customWidth="1"/>
    <col min="11270" max="11270" width="8.5546875" style="95" customWidth="1"/>
    <col min="11271" max="11271" width="6.6640625" style="95" customWidth="1"/>
    <col min="11272" max="11272" width="11.33203125" style="95" customWidth="1"/>
    <col min="11273" max="11273" width="12.33203125" style="95" customWidth="1"/>
    <col min="11274" max="11520" width="9.109375" style="95"/>
    <col min="11521" max="11521" width="3.5546875" style="95" customWidth="1"/>
    <col min="11522" max="11522" width="40.88671875" style="95" customWidth="1"/>
    <col min="11523" max="11523" width="5.109375" style="95" customWidth="1"/>
    <col min="11524" max="11525" width="4.33203125" style="95" customWidth="1"/>
    <col min="11526" max="11526" width="8.5546875" style="95" customWidth="1"/>
    <col min="11527" max="11527" width="6.6640625" style="95" customWidth="1"/>
    <col min="11528" max="11528" width="11.33203125" style="95" customWidth="1"/>
    <col min="11529" max="11529" width="12.33203125" style="95" customWidth="1"/>
    <col min="11530" max="11776" width="9.109375" style="95"/>
    <col min="11777" max="11777" width="3.5546875" style="95" customWidth="1"/>
    <col min="11778" max="11778" width="40.88671875" style="95" customWidth="1"/>
    <col min="11779" max="11779" width="5.109375" style="95" customWidth="1"/>
    <col min="11780" max="11781" width="4.33203125" style="95" customWidth="1"/>
    <col min="11782" max="11782" width="8.5546875" style="95" customWidth="1"/>
    <col min="11783" max="11783" width="6.6640625" style="95" customWidth="1"/>
    <col min="11784" max="11784" width="11.33203125" style="95" customWidth="1"/>
    <col min="11785" max="11785" width="12.33203125" style="95" customWidth="1"/>
    <col min="11786" max="12032" width="9.109375" style="95"/>
    <col min="12033" max="12033" width="3.5546875" style="95" customWidth="1"/>
    <col min="12034" max="12034" width="40.88671875" style="95" customWidth="1"/>
    <col min="12035" max="12035" width="5.109375" style="95" customWidth="1"/>
    <col min="12036" max="12037" width="4.33203125" style="95" customWidth="1"/>
    <col min="12038" max="12038" width="8.5546875" style="95" customWidth="1"/>
    <col min="12039" max="12039" width="6.6640625" style="95" customWidth="1"/>
    <col min="12040" max="12040" width="11.33203125" style="95" customWidth="1"/>
    <col min="12041" max="12041" width="12.33203125" style="95" customWidth="1"/>
    <col min="12042" max="12288" width="9.109375" style="95"/>
    <col min="12289" max="12289" width="3.5546875" style="95" customWidth="1"/>
    <col min="12290" max="12290" width="40.88671875" style="95" customWidth="1"/>
    <col min="12291" max="12291" width="5.109375" style="95" customWidth="1"/>
    <col min="12292" max="12293" width="4.33203125" style="95" customWidth="1"/>
    <col min="12294" max="12294" width="8.5546875" style="95" customWidth="1"/>
    <col min="12295" max="12295" width="6.6640625" style="95" customWidth="1"/>
    <col min="12296" max="12296" width="11.33203125" style="95" customWidth="1"/>
    <col min="12297" max="12297" width="12.33203125" style="95" customWidth="1"/>
    <col min="12298" max="12544" width="9.109375" style="95"/>
    <col min="12545" max="12545" width="3.5546875" style="95" customWidth="1"/>
    <col min="12546" max="12546" width="40.88671875" style="95" customWidth="1"/>
    <col min="12547" max="12547" width="5.109375" style="95" customWidth="1"/>
    <col min="12548" max="12549" width="4.33203125" style="95" customWidth="1"/>
    <col min="12550" max="12550" width="8.5546875" style="95" customWidth="1"/>
    <col min="12551" max="12551" width="6.6640625" style="95" customWidth="1"/>
    <col min="12552" max="12552" width="11.33203125" style="95" customWidth="1"/>
    <col min="12553" max="12553" width="12.33203125" style="95" customWidth="1"/>
    <col min="12554" max="12800" width="9.109375" style="95"/>
    <col min="12801" max="12801" width="3.5546875" style="95" customWidth="1"/>
    <col min="12802" max="12802" width="40.88671875" style="95" customWidth="1"/>
    <col min="12803" max="12803" width="5.109375" style="95" customWidth="1"/>
    <col min="12804" max="12805" width="4.33203125" style="95" customWidth="1"/>
    <col min="12806" max="12806" width="8.5546875" style="95" customWidth="1"/>
    <col min="12807" max="12807" width="6.6640625" style="95" customWidth="1"/>
    <col min="12808" max="12808" width="11.33203125" style="95" customWidth="1"/>
    <col min="12809" max="12809" width="12.33203125" style="95" customWidth="1"/>
    <col min="12810" max="13056" width="9.109375" style="95"/>
    <col min="13057" max="13057" width="3.5546875" style="95" customWidth="1"/>
    <col min="13058" max="13058" width="40.88671875" style="95" customWidth="1"/>
    <col min="13059" max="13059" width="5.109375" style="95" customWidth="1"/>
    <col min="13060" max="13061" width="4.33203125" style="95" customWidth="1"/>
    <col min="13062" max="13062" width="8.5546875" style="95" customWidth="1"/>
    <col min="13063" max="13063" width="6.6640625" style="95" customWidth="1"/>
    <col min="13064" max="13064" width="11.33203125" style="95" customWidth="1"/>
    <col min="13065" max="13065" width="12.33203125" style="95" customWidth="1"/>
    <col min="13066" max="13312" width="9.109375" style="95"/>
    <col min="13313" max="13313" width="3.5546875" style="95" customWidth="1"/>
    <col min="13314" max="13314" width="40.88671875" style="95" customWidth="1"/>
    <col min="13315" max="13315" width="5.109375" style="95" customWidth="1"/>
    <col min="13316" max="13317" width="4.33203125" style="95" customWidth="1"/>
    <col min="13318" max="13318" width="8.5546875" style="95" customWidth="1"/>
    <col min="13319" max="13319" width="6.6640625" style="95" customWidth="1"/>
    <col min="13320" max="13320" width="11.33203125" style="95" customWidth="1"/>
    <col min="13321" max="13321" width="12.33203125" style="95" customWidth="1"/>
    <col min="13322" max="13568" width="9.109375" style="95"/>
    <col min="13569" max="13569" width="3.5546875" style="95" customWidth="1"/>
    <col min="13570" max="13570" width="40.88671875" style="95" customWidth="1"/>
    <col min="13571" max="13571" width="5.109375" style="95" customWidth="1"/>
    <col min="13572" max="13573" width="4.33203125" style="95" customWidth="1"/>
    <col min="13574" max="13574" width="8.5546875" style="95" customWidth="1"/>
    <col min="13575" max="13575" width="6.6640625" style="95" customWidth="1"/>
    <col min="13576" max="13576" width="11.33203125" style="95" customWidth="1"/>
    <col min="13577" max="13577" width="12.33203125" style="95" customWidth="1"/>
    <col min="13578" max="13824" width="9.109375" style="95"/>
    <col min="13825" max="13825" width="3.5546875" style="95" customWidth="1"/>
    <col min="13826" max="13826" width="40.88671875" style="95" customWidth="1"/>
    <col min="13827" max="13827" width="5.109375" style="95" customWidth="1"/>
    <col min="13828" max="13829" width="4.33203125" style="95" customWidth="1"/>
    <col min="13830" max="13830" width="8.5546875" style="95" customWidth="1"/>
    <col min="13831" max="13831" width="6.6640625" style="95" customWidth="1"/>
    <col min="13832" max="13832" width="11.33203125" style="95" customWidth="1"/>
    <col min="13833" max="13833" width="12.33203125" style="95" customWidth="1"/>
    <col min="13834" max="14080" width="9.109375" style="95"/>
    <col min="14081" max="14081" width="3.5546875" style="95" customWidth="1"/>
    <col min="14082" max="14082" width="40.88671875" style="95" customWidth="1"/>
    <col min="14083" max="14083" width="5.109375" style="95" customWidth="1"/>
    <col min="14084" max="14085" width="4.33203125" style="95" customWidth="1"/>
    <col min="14086" max="14086" width="8.5546875" style="95" customWidth="1"/>
    <col min="14087" max="14087" width="6.6640625" style="95" customWidth="1"/>
    <col min="14088" max="14088" width="11.33203125" style="95" customWidth="1"/>
    <col min="14089" max="14089" width="12.33203125" style="95" customWidth="1"/>
    <col min="14090" max="14336" width="9.109375" style="95"/>
    <col min="14337" max="14337" width="3.5546875" style="95" customWidth="1"/>
    <col min="14338" max="14338" width="40.88671875" style="95" customWidth="1"/>
    <col min="14339" max="14339" width="5.109375" style="95" customWidth="1"/>
    <col min="14340" max="14341" width="4.33203125" style="95" customWidth="1"/>
    <col min="14342" max="14342" width="8.5546875" style="95" customWidth="1"/>
    <col min="14343" max="14343" width="6.6640625" style="95" customWidth="1"/>
    <col min="14344" max="14344" width="11.33203125" style="95" customWidth="1"/>
    <col min="14345" max="14345" width="12.33203125" style="95" customWidth="1"/>
    <col min="14346" max="14592" width="9.109375" style="95"/>
    <col min="14593" max="14593" width="3.5546875" style="95" customWidth="1"/>
    <col min="14594" max="14594" width="40.88671875" style="95" customWidth="1"/>
    <col min="14595" max="14595" width="5.109375" style="95" customWidth="1"/>
    <col min="14596" max="14597" width="4.33203125" style="95" customWidth="1"/>
    <col min="14598" max="14598" width="8.5546875" style="95" customWidth="1"/>
    <col min="14599" max="14599" width="6.6640625" style="95" customWidth="1"/>
    <col min="14600" max="14600" width="11.33203125" style="95" customWidth="1"/>
    <col min="14601" max="14601" width="12.33203125" style="95" customWidth="1"/>
    <col min="14602" max="14848" width="9.109375" style="95"/>
    <col min="14849" max="14849" width="3.5546875" style="95" customWidth="1"/>
    <col min="14850" max="14850" width="40.88671875" style="95" customWidth="1"/>
    <col min="14851" max="14851" width="5.109375" style="95" customWidth="1"/>
    <col min="14852" max="14853" width="4.33203125" style="95" customWidth="1"/>
    <col min="14854" max="14854" width="8.5546875" style="95" customWidth="1"/>
    <col min="14855" max="14855" width="6.6640625" style="95" customWidth="1"/>
    <col min="14856" max="14856" width="11.33203125" style="95" customWidth="1"/>
    <col min="14857" max="14857" width="12.33203125" style="95" customWidth="1"/>
    <col min="14858" max="15104" width="9.109375" style="95"/>
    <col min="15105" max="15105" width="3.5546875" style="95" customWidth="1"/>
    <col min="15106" max="15106" width="40.88671875" style="95" customWidth="1"/>
    <col min="15107" max="15107" width="5.109375" style="95" customWidth="1"/>
    <col min="15108" max="15109" width="4.33203125" style="95" customWidth="1"/>
    <col min="15110" max="15110" width="8.5546875" style="95" customWidth="1"/>
    <col min="15111" max="15111" width="6.6640625" style="95" customWidth="1"/>
    <col min="15112" max="15112" width="11.33203125" style="95" customWidth="1"/>
    <col min="15113" max="15113" width="12.33203125" style="95" customWidth="1"/>
    <col min="15114" max="15360" width="9.109375" style="95"/>
    <col min="15361" max="15361" width="3.5546875" style="95" customWidth="1"/>
    <col min="15362" max="15362" width="40.88671875" style="95" customWidth="1"/>
    <col min="15363" max="15363" width="5.109375" style="95" customWidth="1"/>
    <col min="15364" max="15365" width="4.33203125" style="95" customWidth="1"/>
    <col min="15366" max="15366" width="8.5546875" style="95" customWidth="1"/>
    <col min="15367" max="15367" width="6.6640625" style="95" customWidth="1"/>
    <col min="15368" max="15368" width="11.33203125" style="95" customWidth="1"/>
    <col min="15369" max="15369" width="12.33203125" style="95" customWidth="1"/>
    <col min="15370" max="15616" width="9.109375" style="95"/>
    <col min="15617" max="15617" width="3.5546875" style="95" customWidth="1"/>
    <col min="15618" max="15618" width="40.88671875" style="95" customWidth="1"/>
    <col min="15619" max="15619" width="5.109375" style="95" customWidth="1"/>
    <col min="15620" max="15621" width="4.33203125" style="95" customWidth="1"/>
    <col min="15622" max="15622" width="8.5546875" style="95" customWidth="1"/>
    <col min="15623" max="15623" width="6.6640625" style="95" customWidth="1"/>
    <col min="15624" max="15624" width="11.33203125" style="95" customWidth="1"/>
    <col min="15625" max="15625" width="12.33203125" style="95" customWidth="1"/>
    <col min="15626" max="15872" width="9.109375" style="95"/>
    <col min="15873" max="15873" width="3.5546875" style="95" customWidth="1"/>
    <col min="15874" max="15874" width="40.88671875" style="95" customWidth="1"/>
    <col min="15875" max="15875" width="5.109375" style="95" customWidth="1"/>
    <col min="15876" max="15877" width="4.33203125" style="95" customWidth="1"/>
    <col min="15878" max="15878" width="8.5546875" style="95" customWidth="1"/>
    <col min="15879" max="15879" width="6.6640625" style="95" customWidth="1"/>
    <col min="15880" max="15880" width="11.33203125" style="95" customWidth="1"/>
    <col min="15881" max="15881" width="12.33203125" style="95" customWidth="1"/>
    <col min="15882" max="16128" width="9.109375" style="95"/>
    <col min="16129" max="16129" width="3.5546875" style="95" customWidth="1"/>
    <col min="16130" max="16130" width="40.88671875" style="95" customWidth="1"/>
    <col min="16131" max="16131" width="5.109375" style="95" customWidth="1"/>
    <col min="16132" max="16133" width="4.33203125" style="95" customWidth="1"/>
    <col min="16134" max="16134" width="8.5546875" style="95" customWidth="1"/>
    <col min="16135" max="16135" width="6.6640625" style="95" customWidth="1"/>
    <col min="16136" max="16136" width="11.33203125" style="95" customWidth="1"/>
    <col min="16137" max="16137" width="12.33203125" style="95" customWidth="1"/>
    <col min="16138" max="16384" width="9.109375" style="95"/>
  </cols>
  <sheetData>
    <row r="1" spans="1:9" ht="96.75" customHeight="1" x14ac:dyDescent="0.3">
      <c r="F1" s="511" t="s">
        <v>530</v>
      </c>
      <c r="G1" s="511"/>
      <c r="H1" s="511"/>
      <c r="I1" s="511"/>
    </row>
    <row r="2" spans="1:9" ht="8.25" customHeight="1" x14ac:dyDescent="0.25">
      <c r="F2" s="96"/>
      <c r="G2" s="96"/>
      <c r="H2" s="96"/>
      <c r="I2" s="96"/>
    </row>
    <row r="3" spans="1:9" s="97" customFormat="1" ht="76.5" customHeight="1" x14ac:dyDescent="0.35">
      <c r="A3" s="508" t="s">
        <v>531</v>
      </c>
      <c r="B3" s="508"/>
      <c r="C3" s="508"/>
      <c r="D3" s="508"/>
      <c r="E3" s="508"/>
      <c r="F3" s="508"/>
      <c r="G3" s="508"/>
      <c r="H3" s="509"/>
      <c r="I3" s="126"/>
    </row>
    <row r="4" spans="1:9" s="98" customFormat="1" x14ac:dyDescent="0.25">
      <c r="A4" s="89"/>
      <c r="B4" s="89"/>
      <c r="C4" s="89"/>
      <c r="D4" s="89"/>
      <c r="E4" s="127"/>
      <c r="F4" s="513" t="s">
        <v>52</v>
      </c>
      <c r="G4" s="513"/>
      <c r="H4" s="513"/>
      <c r="I4" s="127"/>
    </row>
    <row r="5" spans="1:9" s="99" customFormat="1" ht="75.75" customHeight="1" x14ac:dyDescent="0.3">
      <c r="A5" s="83" t="s">
        <v>53</v>
      </c>
      <c r="B5" s="83" t="s">
        <v>54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176</v>
      </c>
      <c r="H5" s="83" t="s">
        <v>385</v>
      </c>
      <c r="I5" s="83" t="s">
        <v>536</v>
      </c>
    </row>
    <row r="6" spans="1:9" s="100" customFormat="1" ht="15.6" x14ac:dyDescent="0.3">
      <c r="A6" s="84">
        <v>1</v>
      </c>
      <c r="B6" s="84">
        <v>2</v>
      </c>
      <c r="C6" s="82" t="s">
        <v>92</v>
      </c>
      <c r="D6" s="82" t="s">
        <v>55</v>
      </c>
      <c r="E6" s="82" t="s">
        <v>56</v>
      </c>
      <c r="F6" s="82" t="s">
        <v>57</v>
      </c>
      <c r="G6" s="82"/>
      <c r="H6" s="84">
        <v>6</v>
      </c>
      <c r="I6" s="84"/>
    </row>
    <row r="7" spans="1:9" s="101" customFormat="1" ht="18" x14ac:dyDescent="0.3">
      <c r="A7" s="83">
        <v>1</v>
      </c>
      <c r="B7" s="87" t="s">
        <v>103</v>
      </c>
      <c r="C7" s="85" t="s">
        <v>93</v>
      </c>
      <c r="D7" s="85" t="s">
        <v>232</v>
      </c>
      <c r="E7" s="85" t="s">
        <v>233</v>
      </c>
      <c r="F7" s="85" t="s">
        <v>118</v>
      </c>
      <c r="G7" s="396">
        <v>66.47</v>
      </c>
      <c r="H7" s="399">
        <v>2021.37</v>
      </c>
      <c r="I7" s="430">
        <v>2026.37</v>
      </c>
    </row>
    <row r="8" spans="1:9" s="101" customFormat="1" ht="36" x14ac:dyDescent="0.3">
      <c r="A8" s="83">
        <v>2</v>
      </c>
      <c r="B8" s="87" t="s">
        <v>234</v>
      </c>
      <c r="C8" s="85" t="s">
        <v>93</v>
      </c>
      <c r="D8" s="85" t="s">
        <v>94</v>
      </c>
      <c r="E8" s="85" t="s">
        <v>233</v>
      </c>
      <c r="F8" s="85" t="s">
        <v>118</v>
      </c>
      <c r="G8" s="396">
        <f>G9</f>
        <v>27.599999999999998</v>
      </c>
      <c r="H8" s="399">
        <f>H9</f>
        <v>600</v>
      </c>
      <c r="I8" s="430">
        <f t="shared" ref="I8:I72" si="0">H8</f>
        <v>600</v>
      </c>
    </row>
    <row r="9" spans="1:9" s="101" customFormat="1" ht="78.75" customHeight="1" x14ac:dyDescent="0.3">
      <c r="A9" s="83">
        <v>3</v>
      </c>
      <c r="B9" s="87" t="s">
        <v>49</v>
      </c>
      <c r="C9" s="85" t="s">
        <v>93</v>
      </c>
      <c r="D9" s="85" t="s">
        <v>94</v>
      </c>
      <c r="E9" s="85" t="s">
        <v>235</v>
      </c>
      <c r="F9" s="85" t="s">
        <v>118</v>
      </c>
      <c r="G9" s="395">
        <f>G10</f>
        <v>27.599999999999998</v>
      </c>
      <c r="H9" s="395">
        <f>H10</f>
        <v>600</v>
      </c>
      <c r="I9" s="429">
        <f t="shared" si="0"/>
        <v>600</v>
      </c>
    </row>
    <row r="10" spans="1:9" s="101" customFormat="1" ht="37.5" customHeight="1" x14ac:dyDescent="0.3">
      <c r="A10" s="83">
        <v>4</v>
      </c>
      <c r="B10" s="87" t="s">
        <v>95</v>
      </c>
      <c r="C10" s="85" t="s">
        <v>93</v>
      </c>
      <c r="D10" s="85" t="s">
        <v>94</v>
      </c>
      <c r="E10" s="85" t="s">
        <v>235</v>
      </c>
      <c r="F10" s="85" t="s">
        <v>118</v>
      </c>
      <c r="G10" s="395">
        <f>G11+G13+G15+G12+G14</f>
        <v>27.599999999999998</v>
      </c>
      <c r="H10" s="395">
        <f>H11+H13+H15+H12+H14</f>
        <v>600</v>
      </c>
      <c r="I10" s="429">
        <f>I11+I12+I13+I14</f>
        <v>600</v>
      </c>
    </row>
    <row r="11" spans="1:9" s="101" customFormat="1" ht="51.75" customHeight="1" x14ac:dyDescent="0.3">
      <c r="A11" s="83">
        <v>5</v>
      </c>
      <c r="B11" s="90" t="s">
        <v>236</v>
      </c>
      <c r="C11" s="85" t="s">
        <v>93</v>
      </c>
      <c r="D11" s="85" t="s">
        <v>94</v>
      </c>
      <c r="E11" s="85" t="s">
        <v>237</v>
      </c>
      <c r="F11" s="85" t="s">
        <v>96</v>
      </c>
      <c r="G11" s="395">
        <v>20.399999999999999</v>
      </c>
      <c r="H11" s="395">
        <f>'9'!J11</f>
        <v>460</v>
      </c>
      <c r="I11" s="429">
        <v>460</v>
      </c>
    </row>
    <row r="12" spans="1:9" s="101" customFormat="1" ht="51.75" customHeight="1" x14ac:dyDescent="0.3">
      <c r="A12" s="83">
        <v>6</v>
      </c>
      <c r="B12" s="90" t="s">
        <v>236</v>
      </c>
      <c r="C12" s="85" t="s">
        <v>93</v>
      </c>
      <c r="D12" s="85" t="s">
        <v>94</v>
      </c>
      <c r="E12" s="85" t="s">
        <v>276</v>
      </c>
      <c r="F12" s="85" t="s">
        <v>96</v>
      </c>
      <c r="G12" s="395">
        <v>0</v>
      </c>
      <c r="H12" s="395">
        <v>0</v>
      </c>
      <c r="I12" s="429">
        <v>0</v>
      </c>
    </row>
    <row r="13" spans="1:9" s="101" customFormat="1" ht="45.75" customHeight="1" x14ac:dyDescent="0.3">
      <c r="A13" s="83">
        <v>7</v>
      </c>
      <c r="B13" s="90" t="s">
        <v>238</v>
      </c>
      <c r="C13" s="85" t="s">
        <v>93</v>
      </c>
      <c r="D13" s="85" t="s">
        <v>94</v>
      </c>
      <c r="E13" s="85" t="s">
        <v>239</v>
      </c>
      <c r="F13" s="85" t="s">
        <v>240</v>
      </c>
      <c r="G13" s="395">
        <v>7.2</v>
      </c>
      <c r="H13" s="395">
        <f>'9'!J13</f>
        <v>140</v>
      </c>
      <c r="I13" s="429">
        <v>140</v>
      </c>
    </row>
    <row r="14" spans="1:9" s="101" customFormat="1" ht="45.75" customHeight="1" x14ac:dyDescent="0.3">
      <c r="A14" s="83">
        <v>8</v>
      </c>
      <c r="B14" s="90" t="s">
        <v>238</v>
      </c>
      <c r="C14" s="85" t="s">
        <v>93</v>
      </c>
      <c r="D14" s="85" t="s">
        <v>94</v>
      </c>
      <c r="E14" s="85" t="s">
        <v>276</v>
      </c>
      <c r="F14" s="85" t="s">
        <v>240</v>
      </c>
      <c r="G14" s="395">
        <v>0</v>
      </c>
      <c r="H14" s="395">
        <v>0</v>
      </c>
      <c r="I14" s="429">
        <v>0</v>
      </c>
    </row>
    <row r="15" spans="1:9" s="101" customFormat="1" ht="60" customHeight="1" x14ac:dyDescent="0.3">
      <c r="A15" s="83">
        <v>9</v>
      </c>
      <c r="B15" s="90" t="s">
        <v>99</v>
      </c>
      <c r="C15" s="85" t="s">
        <v>93</v>
      </c>
      <c r="D15" s="85" t="s">
        <v>94</v>
      </c>
      <c r="E15" s="85" t="s">
        <v>241</v>
      </c>
      <c r="F15" s="85" t="s">
        <v>98</v>
      </c>
      <c r="G15" s="395" t="s">
        <v>200</v>
      </c>
      <c r="H15" s="395">
        <v>0</v>
      </c>
      <c r="I15" s="429">
        <f t="shared" si="0"/>
        <v>0</v>
      </c>
    </row>
    <row r="16" spans="1:9" s="101" customFormat="1" ht="37.5" customHeight="1" x14ac:dyDescent="0.3">
      <c r="A16" s="83">
        <v>10</v>
      </c>
      <c r="B16" s="90" t="s">
        <v>234</v>
      </c>
      <c r="C16" s="85" t="s">
        <v>93</v>
      </c>
      <c r="D16" s="85" t="s">
        <v>97</v>
      </c>
      <c r="E16" s="85" t="s">
        <v>233</v>
      </c>
      <c r="F16" s="85" t="s">
        <v>118</v>
      </c>
      <c r="G16" s="396">
        <v>60.27</v>
      </c>
      <c r="H16" s="396">
        <v>1392.47</v>
      </c>
      <c r="I16" s="430">
        <v>1397.47</v>
      </c>
    </row>
    <row r="17" spans="1:9" s="101" customFormat="1" ht="39" customHeight="1" x14ac:dyDescent="0.3">
      <c r="A17" s="83">
        <v>11</v>
      </c>
      <c r="B17" s="87" t="s">
        <v>48</v>
      </c>
      <c r="C17" s="85" t="s">
        <v>93</v>
      </c>
      <c r="D17" s="85" t="s">
        <v>97</v>
      </c>
      <c r="E17" s="85" t="s">
        <v>233</v>
      </c>
      <c r="F17" s="85" t="s">
        <v>118</v>
      </c>
      <c r="G17" s="395">
        <v>60.27</v>
      </c>
      <c r="H17" s="395">
        <f>H18+H22+H24+H20+H19+H21+H23</f>
        <v>1392.47</v>
      </c>
      <c r="I17" s="429">
        <v>1397.47</v>
      </c>
    </row>
    <row r="18" spans="1:9" s="101" customFormat="1" ht="42.75" customHeight="1" x14ac:dyDescent="0.3">
      <c r="A18" s="83">
        <v>12</v>
      </c>
      <c r="B18" s="90" t="s">
        <v>236</v>
      </c>
      <c r="C18" s="85" t="s">
        <v>93</v>
      </c>
      <c r="D18" s="85" t="s">
        <v>97</v>
      </c>
      <c r="E18" s="85" t="s">
        <v>242</v>
      </c>
      <c r="F18" s="85" t="s">
        <v>96</v>
      </c>
      <c r="G18" s="395">
        <v>-146.69999999999999</v>
      </c>
      <c r="H18" s="395">
        <v>733.4</v>
      </c>
      <c r="I18" s="429">
        <v>733.4</v>
      </c>
    </row>
    <row r="19" spans="1:9" s="101" customFormat="1" ht="42.75" customHeight="1" x14ac:dyDescent="0.3">
      <c r="A19" s="83">
        <v>13</v>
      </c>
      <c r="B19" s="90" t="s">
        <v>236</v>
      </c>
      <c r="C19" s="85" t="s">
        <v>93</v>
      </c>
      <c r="D19" s="85" t="s">
        <v>97</v>
      </c>
      <c r="E19" s="85" t="s">
        <v>277</v>
      </c>
      <c r="F19" s="85" t="s">
        <v>96</v>
      </c>
      <c r="G19" s="395">
        <v>0</v>
      </c>
      <c r="H19" s="395">
        <v>0</v>
      </c>
      <c r="I19" s="429">
        <v>0</v>
      </c>
    </row>
    <row r="20" spans="1:9" s="101" customFormat="1" ht="38.25" customHeight="1" x14ac:dyDescent="0.3">
      <c r="A20" s="83">
        <v>14</v>
      </c>
      <c r="B20" s="90" t="s">
        <v>238</v>
      </c>
      <c r="C20" s="85" t="s">
        <v>93</v>
      </c>
      <c r="D20" s="85" t="s">
        <v>97</v>
      </c>
      <c r="E20" s="85" t="s">
        <v>243</v>
      </c>
      <c r="F20" s="85" t="s">
        <v>240</v>
      </c>
      <c r="G20" s="395">
        <v>54.7</v>
      </c>
      <c r="H20" s="395">
        <v>320</v>
      </c>
      <c r="I20" s="429">
        <v>320</v>
      </c>
    </row>
    <row r="21" spans="1:9" s="101" customFormat="1" ht="38.25" customHeight="1" x14ac:dyDescent="0.3">
      <c r="A21" s="83">
        <v>15</v>
      </c>
      <c r="B21" s="90" t="s">
        <v>238</v>
      </c>
      <c r="C21" s="85" t="s">
        <v>93</v>
      </c>
      <c r="D21" s="85" t="s">
        <v>97</v>
      </c>
      <c r="E21" s="85" t="s">
        <v>277</v>
      </c>
      <c r="F21" s="85" t="s">
        <v>240</v>
      </c>
      <c r="G21" s="395">
        <v>0</v>
      </c>
      <c r="H21" s="395">
        <v>0</v>
      </c>
      <c r="I21" s="429">
        <v>0</v>
      </c>
    </row>
    <row r="22" spans="1:9" s="99" customFormat="1" ht="64.5" customHeight="1" x14ac:dyDescent="0.3">
      <c r="A22" s="83">
        <v>16</v>
      </c>
      <c r="B22" s="91" t="s">
        <v>99</v>
      </c>
      <c r="C22" s="85" t="s">
        <v>93</v>
      </c>
      <c r="D22" s="85" t="s">
        <v>97</v>
      </c>
      <c r="E22" s="85" t="s">
        <v>244</v>
      </c>
      <c r="F22" s="85" t="s">
        <v>98</v>
      </c>
      <c r="G22" s="395">
        <v>34.270000000000003</v>
      </c>
      <c r="H22" s="395">
        <v>78.069999999999993</v>
      </c>
      <c r="I22" s="429">
        <v>83.07</v>
      </c>
    </row>
    <row r="23" spans="1:9" s="99" customFormat="1" ht="38.25" customHeight="1" x14ac:dyDescent="0.3">
      <c r="A23" s="83">
        <v>17</v>
      </c>
      <c r="B23" s="91" t="s">
        <v>373</v>
      </c>
      <c r="C23" s="85" t="s">
        <v>93</v>
      </c>
      <c r="D23" s="85" t="s">
        <v>97</v>
      </c>
      <c r="E23" s="85" t="s">
        <v>244</v>
      </c>
      <c r="F23" s="85" t="s">
        <v>374</v>
      </c>
      <c r="G23" s="395">
        <v>180</v>
      </c>
      <c r="H23" s="395">
        <f>'9'!J23</f>
        <v>215</v>
      </c>
      <c r="I23" s="429">
        <v>215</v>
      </c>
    </row>
    <row r="24" spans="1:9" s="99" customFormat="1" ht="36.75" customHeight="1" x14ac:dyDescent="0.3">
      <c r="A24" s="83">
        <v>18</v>
      </c>
      <c r="B24" s="139" t="s">
        <v>100</v>
      </c>
      <c r="C24" s="85" t="s">
        <v>93</v>
      </c>
      <c r="D24" s="85" t="s">
        <v>97</v>
      </c>
      <c r="E24" s="85" t="s">
        <v>245</v>
      </c>
      <c r="F24" s="85" t="s">
        <v>155</v>
      </c>
      <c r="G24" s="395">
        <f>G25+G26+G27</f>
        <v>-62</v>
      </c>
      <c r="H24" s="395">
        <f>H25+H26+H27</f>
        <v>46</v>
      </c>
      <c r="I24" s="429">
        <f t="shared" si="0"/>
        <v>46</v>
      </c>
    </row>
    <row r="25" spans="1:9" s="99" customFormat="1" ht="39" customHeight="1" x14ac:dyDescent="0.3">
      <c r="A25" s="83">
        <v>19</v>
      </c>
      <c r="B25" s="139" t="s">
        <v>100</v>
      </c>
      <c r="C25" s="85" t="s">
        <v>93</v>
      </c>
      <c r="D25" s="85" t="s">
        <v>97</v>
      </c>
      <c r="E25" s="85" t="s">
        <v>245</v>
      </c>
      <c r="F25" s="85" t="s">
        <v>102</v>
      </c>
      <c r="G25" s="395">
        <v>-51</v>
      </c>
      <c r="H25" s="395">
        <v>44</v>
      </c>
      <c r="I25" s="429">
        <f t="shared" si="0"/>
        <v>44</v>
      </c>
    </row>
    <row r="26" spans="1:9" s="99" customFormat="1" ht="38.25" customHeight="1" x14ac:dyDescent="0.3">
      <c r="A26" s="83">
        <v>20</v>
      </c>
      <c r="B26" s="91" t="s">
        <v>101</v>
      </c>
      <c r="C26" s="85" t="s">
        <v>93</v>
      </c>
      <c r="D26" s="85" t="s">
        <v>97</v>
      </c>
      <c r="E26" s="85" t="s">
        <v>245</v>
      </c>
      <c r="F26" s="85" t="s">
        <v>156</v>
      </c>
      <c r="G26" s="395">
        <v>-7</v>
      </c>
      <c r="H26" s="395">
        <v>1</v>
      </c>
      <c r="I26" s="429">
        <f t="shared" si="0"/>
        <v>1</v>
      </c>
    </row>
    <row r="27" spans="1:9" s="99" customFormat="1" ht="36.75" customHeight="1" x14ac:dyDescent="0.3">
      <c r="A27" s="83">
        <v>21</v>
      </c>
      <c r="B27" s="91" t="s">
        <v>101</v>
      </c>
      <c r="C27" s="85" t="s">
        <v>93</v>
      </c>
      <c r="D27" s="85" t="s">
        <v>97</v>
      </c>
      <c r="E27" s="85" t="s">
        <v>245</v>
      </c>
      <c r="F27" s="85" t="s">
        <v>157</v>
      </c>
      <c r="G27" s="395">
        <v>-4</v>
      </c>
      <c r="H27" s="395">
        <v>1</v>
      </c>
      <c r="I27" s="429">
        <f t="shared" si="0"/>
        <v>1</v>
      </c>
    </row>
    <row r="28" spans="1:9" s="99" customFormat="1" ht="75.75" customHeight="1" x14ac:dyDescent="0.3">
      <c r="A28" s="83">
        <v>22</v>
      </c>
      <c r="B28" s="91" t="s">
        <v>226</v>
      </c>
      <c r="C28" s="85" t="s">
        <v>93</v>
      </c>
      <c r="D28" s="85" t="s">
        <v>246</v>
      </c>
      <c r="E28" s="85" t="s">
        <v>244</v>
      </c>
      <c r="F28" s="85" t="s">
        <v>118</v>
      </c>
      <c r="G28" s="396">
        <f>G29</f>
        <v>0</v>
      </c>
      <c r="H28" s="396">
        <f>H29</f>
        <v>0.3</v>
      </c>
      <c r="I28" s="430">
        <f t="shared" si="0"/>
        <v>0.3</v>
      </c>
    </row>
    <row r="29" spans="1:9" s="99" customFormat="1" ht="20.25" customHeight="1" x14ac:dyDescent="0.3">
      <c r="A29" s="83">
        <v>23</v>
      </c>
      <c r="B29" s="91" t="s">
        <v>247</v>
      </c>
      <c r="C29" s="85" t="s">
        <v>93</v>
      </c>
      <c r="D29" s="85" t="s">
        <v>246</v>
      </c>
      <c r="E29" s="85" t="s">
        <v>244</v>
      </c>
      <c r="F29" s="85" t="s">
        <v>248</v>
      </c>
      <c r="G29" s="395">
        <v>0</v>
      </c>
      <c r="H29" s="395">
        <v>0.3</v>
      </c>
      <c r="I29" s="429">
        <f t="shared" si="0"/>
        <v>0.3</v>
      </c>
    </row>
    <row r="30" spans="1:9" s="99" customFormat="1" ht="45.75" customHeight="1" x14ac:dyDescent="0.3">
      <c r="A30" s="83">
        <v>24</v>
      </c>
      <c r="B30" s="91" t="s">
        <v>162</v>
      </c>
      <c r="C30" s="85" t="s">
        <v>93</v>
      </c>
      <c r="D30" s="85" t="s">
        <v>165</v>
      </c>
      <c r="E30" s="85" t="s">
        <v>244</v>
      </c>
      <c r="F30" s="85" t="s">
        <v>118</v>
      </c>
      <c r="G30" s="396">
        <f>G31</f>
        <v>0</v>
      </c>
      <c r="H30" s="396">
        <f>H31</f>
        <v>0</v>
      </c>
      <c r="I30" s="430">
        <v>0</v>
      </c>
    </row>
    <row r="31" spans="1:9" s="99" customFormat="1" ht="28.5" customHeight="1" x14ac:dyDescent="0.3">
      <c r="A31" s="83">
        <v>25</v>
      </c>
      <c r="B31" s="91" t="s">
        <v>164</v>
      </c>
      <c r="C31" s="85" t="s">
        <v>93</v>
      </c>
      <c r="D31" s="85" t="s">
        <v>165</v>
      </c>
      <c r="E31" s="85" t="s">
        <v>244</v>
      </c>
      <c r="F31" s="85" t="s">
        <v>166</v>
      </c>
      <c r="G31" s="395">
        <v>0</v>
      </c>
      <c r="H31" s="395">
        <v>0</v>
      </c>
      <c r="I31" s="429">
        <v>0</v>
      </c>
    </row>
    <row r="32" spans="1:9" s="99" customFormat="1" ht="61.5" customHeight="1" x14ac:dyDescent="0.3">
      <c r="A32" s="83">
        <v>26</v>
      </c>
      <c r="B32" s="199" t="s">
        <v>321</v>
      </c>
      <c r="C32" s="85" t="s">
        <v>93</v>
      </c>
      <c r="D32" s="85" t="s">
        <v>110</v>
      </c>
      <c r="E32" s="85" t="s">
        <v>377</v>
      </c>
      <c r="F32" s="85" t="s">
        <v>118</v>
      </c>
      <c r="G32" s="396">
        <v>-35</v>
      </c>
      <c r="H32" s="396">
        <v>15</v>
      </c>
      <c r="I32" s="430">
        <v>15</v>
      </c>
    </row>
    <row r="33" spans="1:10" s="99" customFormat="1" ht="40.5" customHeight="1" x14ac:dyDescent="0.3">
      <c r="A33" s="83">
        <v>27</v>
      </c>
      <c r="B33" s="428" t="s">
        <v>319</v>
      </c>
      <c r="C33" s="85" t="s">
        <v>93</v>
      </c>
      <c r="D33" s="85" t="s">
        <v>110</v>
      </c>
      <c r="E33" s="85" t="s">
        <v>377</v>
      </c>
      <c r="F33" s="85" t="s">
        <v>322</v>
      </c>
      <c r="G33" s="395">
        <v>-35</v>
      </c>
      <c r="H33" s="395">
        <v>15</v>
      </c>
      <c r="I33" s="429">
        <v>15</v>
      </c>
    </row>
    <row r="34" spans="1:10" s="99" customFormat="1" ht="40.5" customHeight="1" x14ac:dyDescent="0.3">
      <c r="A34" s="83"/>
      <c r="B34" s="428" t="s">
        <v>161</v>
      </c>
      <c r="C34" s="85" t="s">
        <v>93</v>
      </c>
      <c r="D34" s="85" t="s">
        <v>430</v>
      </c>
      <c r="E34" s="85" t="s">
        <v>538</v>
      </c>
      <c r="F34" s="85" t="s">
        <v>118</v>
      </c>
      <c r="G34" s="396">
        <v>13.6</v>
      </c>
      <c r="H34" s="396">
        <v>13.6</v>
      </c>
      <c r="I34" s="430">
        <v>13.6</v>
      </c>
    </row>
    <row r="35" spans="1:10" s="99" customFormat="1" ht="96" customHeight="1" x14ac:dyDescent="0.3">
      <c r="A35" s="83"/>
      <c r="B35" s="198" t="s">
        <v>537</v>
      </c>
      <c r="C35" s="85" t="s">
        <v>93</v>
      </c>
      <c r="D35" s="85" t="s">
        <v>430</v>
      </c>
      <c r="E35" s="85" t="s">
        <v>432</v>
      </c>
      <c r="F35" s="85" t="s">
        <v>98</v>
      </c>
      <c r="G35" s="395">
        <v>13.6</v>
      </c>
      <c r="H35" s="395">
        <v>13.6</v>
      </c>
      <c r="I35" s="429">
        <v>13.6</v>
      </c>
    </row>
    <row r="36" spans="1:10" s="102" customFormat="1" ht="37.5" customHeight="1" x14ac:dyDescent="0.3">
      <c r="A36" s="83">
        <v>28</v>
      </c>
      <c r="B36" s="87" t="s">
        <v>234</v>
      </c>
      <c r="C36" s="151" t="s">
        <v>94</v>
      </c>
      <c r="D36" s="151" t="s">
        <v>104</v>
      </c>
      <c r="E36" s="151" t="s">
        <v>233</v>
      </c>
      <c r="F36" s="85" t="s">
        <v>118</v>
      </c>
      <c r="G36" s="396">
        <f>G37</f>
        <v>68.5</v>
      </c>
      <c r="H36" s="399">
        <f>H39</f>
        <v>431.6</v>
      </c>
      <c r="I36" s="430">
        <f>I37</f>
        <v>447.5</v>
      </c>
    </row>
    <row r="37" spans="1:10" s="102" customFormat="1" ht="25.5" customHeight="1" x14ac:dyDescent="0.3">
      <c r="A37" s="83">
        <v>29</v>
      </c>
      <c r="B37" s="87" t="s">
        <v>105</v>
      </c>
      <c r="C37" s="151" t="s">
        <v>94</v>
      </c>
      <c r="D37" s="151" t="s">
        <v>104</v>
      </c>
      <c r="E37" s="151" t="s">
        <v>233</v>
      </c>
      <c r="F37" s="85" t="s">
        <v>118</v>
      </c>
      <c r="G37" s="395">
        <f>G38</f>
        <v>68.5</v>
      </c>
      <c r="H37" s="400">
        <f>H38</f>
        <v>431.6</v>
      </c>
      <c r="I37" s="429">
        <f>I38</f>
        <v>447.5</v>
      </c>
    </row>
    <row r="38" spans="1:10" s="102" customFormat="1" ht="42.75" customHeight="1" x14ac:dyDescent="0.3">
      <c r="A38" s="83">
        <v>30</v>
      </c>
      <c r="B38" s="87" t="s">
        <v>63</v>
      </c>
      <c r="C38" s="151" t="s">
        <v>94</v>
      </c>
      <c r="D38" s="151" t="s">
        <v>104</v>
      </c>
      <c r="E38" s="151" t="s">
        <v>249</v>
      </c>
      <c r="F38" s="85" t="s">
        <v>118</v>
      </c>
      <c r="G38" s="395">
        <f>G39</f>
        <v>68.5</v>
      </c>
      <c r="H38" s="395">
        <f>H39</f>
        <v>431.6</v>
      </c>
      <c r="I38" s="429">
        <f>I39</f>
        <v>447.5</v>
      </c>
    </row>
    <row r="39" spans="1:10" s="102" customFormat="1" ht="60.75" customHeight="1" x14ac:dyDescent="0.35">
      <c r="A39" s="83">
        <v>31</v>
      </c>
      <c r="B39" s="87" t="s">
        <v>106</v>
      </c>
      <c r="C39" s="151" t="s">
        <v>94</v>
      </c>
      <c r="D39" s="151" t="s">
        <v>104</v>
      </c>
      <c r="E39" s="151" t="s">
        <v>249</v>
      </c>
      <c r="F39" s="85" t="s">
        <v>118</v>
      </c>
      <c r="G39" s="395">
        <f>G40+G41+G42</f>
        <v>68.5</v>
      </c>
      <c r="H39" s="395">
        <f>H40+H41+H42</f>
        <v>431.6</v>
      </c>
      <c r="I39" s="429">
        <f>I40+I41+I42</f>
        <v>447.5</v>
      </c>
      <c r="J39" s="130"/>
    </row>
    <row r="40" spans="1:10" s="102" customFormat="1" ht="35.25" customHeight="1" x14ac:dyDescent="0.35">
      <c r="A40" s="83">
        <v>32</v>
      </c>
      <c r="B40" s="90" t="s">
        <v>236</v>
      </c>
      <c r="C40" s="151" t="s">
        <v>94</v>
      </c>
      <c r="D40" s="151" t="s">
        <v>104</v>
      </c>
      <c r="E40" s="151" t="s">
        <v>249</v>
      </c>
      <c r="F40" s="85" t="s">
        <v>96</v>
      </c>
      <c r="G40" s="395">
        <v>61.8</v>
      </c>
      <c r="H40" s="395">
        <f>'9'!J41</f>
        <v>285</v>
      </c>
      <c r="I40" s="429">
        <f t="shared" si="0"/>
        <v>285</v>
      </c>
      <c r="J40" s="130"/>
    </row>
    <row r="41" spans="1:10" s="102" customFormat="1" ht="34.5" customHeight="1" x14ac:dyDescent="0.35">
      <c r="A41" s="83">
        <v>33</v>
      </c>
      <c r="B41" s="90" t="s">
        <v>238</v>
      </c>
      <c r="C41" s="151" t="s">
        <v>94</v>
      </c>
      <c r="D41" s="151" t="s">
        <v>104</v>
      </c>
      <c r="E41" s="151" t="s">
        <v>249</v>
      </c>
      <c r="F41" s="85" t="s">
        <v>240</v>
      </c>
      <c r="G41" s="395">
        <v>18.600000000000001</v>
      </c>
      <c r="H41" s="395">
        <f>'9'!J42</f>
        <v>86</v>
      </c>
      <c r="I41" s="429">
        <f t="shared" si="0"/>
        <v>86</v>
      </c>
      <c r="J41" s="130"/>
    </row>
    <row r="42" spans="1:10" s="102" customFormat="1" ht="60.75" customHeight="1" x14ac:dyDescent="0.35">
      <c r="A42" s="83">
        <v>34</v>
      </c>
      <c r="B42" s="87" t="s">
        <v>99</v>
      </c>
      <c r="C42" s="151" t="s">
        <v>94</v>
      </c>
      <c r="D42" s="151" t="s">
        <v>104</v>
      </c>
      <c r="E42" s="151" t="s">
        <v>249</v>
      </c>
      <c r="F42" s="85" t="s">
        <v>98</v>
      </c>
      <c r="G42" s="395">
        <v>-11.9</v>
      </c>
      <c r="H42" s="395">
        <v>60.6</v>
      </c>
      <c r="I42" s="429">
        <v>76.5</v>
      </c>
      <c r="J42" s="130"/>
    </row>
    <row r="43" spans="1:10" s="102" customFormat="1" ht="60.75" customHeight="1" x14ac:dyDescent="0.35">
      <c r="A43" s="83">
        <v>35</v>
      </c>
      <c r="B43" s="87" t="s">
        <v>168</v>
      </c>
      <c r="C43" s="151" t="s">
        <v>104</v>
      </c>
      <c r="D43" s="151" t="s">
        <v>232</v>
      </c>
      <c r="E43" s="151" t="s">
        <v>233</v>
      </c>
      <c r="F43" s="85" t="s">
        <v>118</v>
      </c>
      <c r="G43" s="396">
        <v>-24.5</v>
      </c>
      <c r="H43" s="396">
        <v>40.5</v>
      </c>
      <c r="I43" s="430">
        <f t="shared" si="0"/>
        <v>40.5</v>
      </c>
      <c r="J43" s="130"/>
    </row>
    <row r="44" spans="1:10" s="102" customFormat="1" ht="40.5" customHeight="1" x14ac:dyDescent="0.3">
      <c r="A44" s="83">
        <v>36</v>
      </c>
      <c r="B44" s="87" t="s">
        <v>250</v>
      </c>
      <c r="C44" s="151" t="s">
        <v>104</v>
      </c>
      <c r="D44" s="151" t="s">
        <v>232</v>
      </c>
      <c r="E44" s="151" t="s">
        <v>251</v>
      </c>
      <c r="F44" s="85" t="s">
        <v>118</v>
      </c>
      <c r="G44" s="395">
        <v>-24.5</v>
      </c>
      <c r="H44" s="395">
        <v>40.5</v>
      </c>
      <c r="I44" s="429">
        <f t="shared" ref="I44" si="1">H44</f>
        <v>40.5</v>
      </c>
    </row>
    <row r="45" spans="1:10" s="102" customFormat="1" ht="93" customHeight="1" x14ac:dyDescent="0.3">
      <c r="A45" s="83">
        <v>36</v>
      </c>
      <c r="B45" s="87" t="s">
        <v>539</v>
      </c>
      <c r="C45" s="151" t="s">
        <v>104</v>
      </c>
      <c r="D45" s="151" t="s">
        <v>167</v>
      </c>
      <c r="E45" s="151" t="s">
        <v>540</v>
      </c>
      <c r="F45" s="85" t="s">
        <v>118</v>
      </c>
      <c r="G45" s="396">
        <v>0.5</v>
      </c>
      <c r="H45" s="396">
        <v>0.5</v>
      </c>
      <c r="I45" s="430">
        <f t="shared" si="0"/>
        <v>0.5</v>
      </c>
    </row>
    <row r="46" spans="1:10" s="102" customFormat="1" ht="61.5" customHeight="1" x14ac:dyDescent="0.3">
      <c r="A46" s="83">
        <v>38</v>
      </c>
      <c r="B46" s="87" t="s">
        <v>99</v>
      </c>
      <c r="C46" s="151" t="s">
        <v>104</v>
      </c>
      <c r="D46" s="151" t="s">
        <v>167</v>
      </c>
      <c r="E46" s="151" t="s">
        <v>445</v>
      </c>
      <c r="F46" s="85" t="s">
        <v>98</v>
      </c>
      <c r="G46" s="395">
        <v>0.5</v>
      </c>
      <c r="H46" s="395">
        <v>0.5</v>
      </c>
      <c r="I46" s="429">
        <f t="shared" ref="I46" si="2">H46</f>
        <v>0.5</v>
      </c>
    </row>
    <row r="47" spans="1:10" s="102" customFormat="1" ht="40.5" customHeight="1" x14ac:dyDescent="0.3">
      <c r="A47" s="83">
        <v>37</v>
      </c>
      <c r="B47" s="87" t="s">
        <v>252</v>
      </c>
      <c r="C47" s="151" t="s">
        <v>104</v>
      </c>
      <c r="D47" s="151" t="s">
        <v>107</v>
      </c>
      <c r="E47" s="151" t="s">
        <v>253</v>
      </c>
      <c r="F47" s="85" t="s">
        <v>118</v>
      </c>
      <c r="G47" s="396">
        <v>-25</v>
      </c>
      <c r="H47" s="396">
        <v>40</v>
      </c>
      <c r="I47" s="430">
        <f t="shared" si="0"/>
        <v>40</v>
      </c>
    </row>
    <row r="48" spans="1:10" s="102" customFormat="1" ht="61.5" customHeight="1" x14ac:dyDescent="0.3">
      <c r="A48" s="83">
        <v>38</v>
      </c>
      <c r="B48" s="87" t="s">
        <v>99</v>
      </c>
      <c r="C48" s="151" t="s">
        <v>104</v>
      </c>
      <c r="D48" s="151" t="s">
        <v>107</v>
      </c>
      <c r="E48" s="151" t="s">
        <v>254</v>
      </c>
      <c r="F48" s="85" t="s">
        <v>98</v>
      </c>
      <c r="G48" s="395">
        <v>-60</v>
      </c>
      <c r="H48" s="395">
        <v>5</v>
      </c>
      <c r="I48" s="429">
        <f t="shared" ref="I48" si="3">H48</f>
        <v>5</v>
      </c>
    </row>
    <row r="49" spans="1:9" s="102" customFormat="1" ht="61.5" customHeight="1" x14ac:dyDescent="0.3">
      <c r="A49" s="83">
        <v>38</v>
      </c>
      <c r="B49" s="87" t="s">
        <v>373</v>
      </c>
      <c r="C49" s="151" t="s">
        <v>104</v>
      </c>
      <c r="D49" s="151" t="s">
        <v>107</v>
      </c>
      <c r="E49" s="151" t="s">
        <v>254</v>
      </c>
      <c r="F49" s="85" t="s">
        <v>374</v>
      </c>
      <c r="G49" s="395">
        <v>35</v>
      </c>
      <c r="H49" s="395">
        <v>35</v>
      </c>
      <c r="I49" s="429">
        <v>35</v>
      </c>
    </row>
    <row r="50" spans="1:9" s="102" customFormat="1" ht="60" customHeight="1" x14ac:dyDescent="0.3">
      <c r="A50" s="83">
        <v>39</v>
      </c>
      <c r="B50" s="87" t="s">
        <v>168</v>
      </c>
      <c r="C50" s="151" t="s">
        <v>97</v>
      </c>
      <c r="D50" s="151" t="s">
        <v>167</v>
      </c>
      <c r="E50" s="151" t="s">
        <v>233</v>
      </c>
      <c r="F50" s="85" t="s">
        <v>118</v>
      </c>
      <c r="G50" s="396">
        <f t="shared" ref="G50:I51" si="4">G51</f>
        <v>0</v>
      </c>
      <c r="H50" s="396">
        <f t="shared" si="4"/>
        <v>1000.7</v>
      </c>
      <c r="I50" s="430">
        <f t="shared" si="4"/>
        <v>1000.7</v>
      </c>
    </row>
    <row r="51" spans="1:9" s="101" customFormat="1" ht="40.5" customHeight="1" x14ac:dyDescent="0.3">
      <c r="A51" s="83">
        <v>40</v>
      </c>
      <c r="B51" s="87" t="s">
        <v>250</v>
      </c>
      <c r="C51" s="151" t="s">
        <v>97</v>
      </c>
      <c r="D51" s="151" t="s">
        <v>167</v>
      </c>
      <c r="E51" s="151" t="s">
        <v>251</v>
      </c>
      <c r="F51" s="85" t="s">
        <v>118</v>
      </c>
      <c r="G51" s="395">
        <f t="shared" si="4"/>
        <v>0</v>
      </c>
      <c r="H51" s="395">
        <f t="shared" si="4"/>
        <v>1000.7</v>
      </c>
      <c r="I51" s="429">
        <f t="shared" si="4"/>
        <v>1000.7</v>
      </c>
    </row>
    <row r="52" spans="1:9" s="99" customFormat="1" ht="42" customHeight="1" x14ac:dyDescent="0.3">
      <c r="A52" s="83">
        <v>41</v>
      </c>
      <c r="B52" s="87" t="s">
        <v>255</v>
      </c>
      <c r="C52" s="151" t="s">
        <v>97</v>
      </c>
      <c r="D52" s="151" t="s">
        <v>167</v>
      </c>
      <c r="E52" s="151" t="s">
        <v>256</v>
      </c>
      <c r="F52" s="85" t="s">
        <v>118</v>
      </c>
      <c r="G52" s="395">
        <f>G53+G54</f>
        <v>0</v>
      </c>
      <c r="H52" s="395">
        <f>H53+H54</f>
        <v>1000.7</v>
      </c>
      <c r="I52" s="429">
        <f>I53+I54</f>
        <v>1000.7</v>
      </c>
    </row>
    <row r="53" spans="1:9" s="103" customFormat="1" ht="57" customHeight="1" x14ac:dyDescent="0.35">
      <c r="A53" s="83">
        <v>42</v>
      </c>
      <c r="B53" s="87" t="s">
        <v>99</v>
      </c>
      <c r="C53" s="151" t="s">
        <v>97</v>
      </c>
      <c r="D53" s="151" t="s">
        <v>167</v>
      </c>
      <c r="E53" s="151" t="s">
        <v>257</v>
      </c>
      <c r="F53" s="85" t="s">
        <v>98</v>
      </c>
      <c r="G53" s="395">
        <v>-161</v>
      </c>
      <c r="H53" s="395">
        <v>747.7</v>
      </c>
      <c r="I53" s="429">
        <v>747.7</v>
      </c>
    </row>
    <row r="54" spans="1:9" s="103" customFormat="1" ht="24.75" customHeight="1" x14ac:dyDescent="0.35">
      <c r="A54" s="83">
        <v>43</v>
      </c>
      <c r="B54" s="87" t="s">
        <v>373</v>
      </c>
      <c r="C54" s="151" t="s">
        <v>97</v>
      </c>
      <c r="D54" s="151" t="s">
        <v>167</v>
      </c>
      <c r="E54" s="151" t="s">
        <v>257</v>
      </c>
      <c r="F54" s="85" t="s">
        <v>374</v>
      </c>
      <c r="G54" s="395">
        <v>161</v>
      </c>
      <c r="H54" s="395">
        <v>253</v>
      </c>
      <c r="I54" s="429">
        <v>253</v>
      </c>
    </row>
    <row r="55" spans="1:9" s="102" customFormat="1" ht="75" customHeight="1" x14ac:dyDescent="0.3">
      <c r="A55" s="83">
        <v>44</v>
      </c>
      <c r="B55" s="87" t="s">
        <v>168</v>
      </c>
      <c r="C55" s="85" t="s">
        <v>108</v>
      </c>
      <c r="D55" s="85" t="s">
        <v>104</v>
      </c>
      <c r="E55" s="143" t="s">
        <v>233</v>
      </c>
      <c r="F55" s="143" t="s">
        <v>118</v>
      </c>
      <c r="G55" s="403">
        <f>G56</f>
        <v>-55.2</v>
      </c>
      <c r="H55" s="399">
        <f>H57</f>
        <v>10</v>
      </c>
      <c r="I55" s="430">
        <f>I56</f>
        <v>10</v>
      </c>
    </row>
    <row r="56" spans="1:9" s="101" customFormat="1" ht="39.75" customHeight="1" x14ac:dyDescent="0.3">
      <c r="A56" s="83">
        <v>45</v>
      </c>
      <c r="B56" s="87" t="s">
        <v>250</v>
      </c>
      <c r="C56" s="85" t="s">
        <v>108</v>
      </c>
      <c r="D56" s="85" t="s">
        <v>104</v>
      </c>
      <c r="E56" s="151" t="s">
        <v>251</v>
      </c>
      <c r="F56" s="143" t="s">
        <v>118</v>
      </c>
      <c r="G56" s="397">
        <f>G57</f>
        <v>-55.2</v>
      </c>
      <c r="H56" s="395">
        <f>H57</f>
        <v>10</v>
      </c>
      <c r="I56" s="429">
        <f>I57</f>
        <v>10</v>
      </c>
    </row>
    <row r="57" spans="1:9" s="101" customFormat="1" ht="39.75" customHeight="1" x14ac:dyDescent="0.3">
      <c r="A57" s="83">
        <v>46</v>
      </c>
      <c r="B57" s="87" t="s">
        <v>258</v>
      </c>
      <c r="C57" s="85" t="s">
        <v>108</v>
      </c>
      <c r="D57" s="85" t="s">
        <v>104</v>
      </c>
      <c r="E57" s="143" t="s">
        <v>259</v>
      </c>
      <c r="F57" s="143" t="s">
        <v>118</v>
      </c>
      <c r="G57" s="397">
        <f>G58</f>
        <v>-55.2</v>
      </c>
      <c r="H57" s="395">
        <f>H58</f>
        <v>10</v>
      </c>
      <c r="I57" s="429">
        <f>I58</f>
        <v>10</v>
      </c>
    </row>
    <row r="58" spans="1:9" s="101" customFormat="1" ht="63.75" customHeight="1" x14ac:dyDescent="0.3">
      <c r="A58" s="83">
        <v>47</v>
      </c>
      <c r="B58" s="87" t="s">
        <v>99</v>
      </c>
      <c r="C58" s="85" t="s">
        <v>108</v>
      </c>
      <c r="D58" s="85" t="s">
        <v>104</v>
      </c>
      <c r="E58" s="143" t="s">
        <v>260</v>
      </c>
      <c r="F58" s="143" t="s">
        <v>98</v>
      </c>
      <c r="G58" s="398">
        <v>-55.2</v>
      </c>
      <c r="H58" s="401">
        <v>10</v>
      </c>
      <c r="I58" s="429">
        <v>10</v>
      </c>
    </row>
    <row r="59" spans="1:9" s="101" customFormat="1" ht="72" customHeight="1" x14ac:dyDescent="0.3">
      <c r="A59" s="83">
        <v>48</v>
      </c>
      <c r="B59" s="87" t="s">
        <v>168</v>
      </c>
      <c r="C59" s="85" t="s">
        <v>109</v>
      </c>
      <c r="D59" s="85" t="s">
        <v>93</v>
      </c>
      <c r="E59" s="143" t="s">
        <v>233</v>
      </c>
      <c r="F59" s="143" t="s">
        <v>118</v>
      </c>
      <c r="G59" s="403">
        <f>G60</f>
        <v>-20</v>
      </c>
      <c r="H59" s="396">
        <f>H60</f>
        <v>10</v>
      </c>
      <c r="I59" s="430">
        <f t="shared" si="0"/>
        <v>10</v>
      </c>
    </row>
    <row r="60" spans="1:9" s="101" customFormat="1" ht="39" customHeight="1" x14ac:dyDescent="0.3">
      <c r="A60" s="83">
        <v>49</v>
      </c>
      <c r="B60" s="87" t="s">
        <v>261</v>
      </c>
      <c r="C60" s="85" t="s">
        <v>109</v>
      </c>
      <c r="D60" s="85" t="s">
        <v>93</v>
      </c>
      <c r="E60" s="143" t="s">
        <v>262</v>
      </c>
      <c r="F60" s="143" t="s">
        <v>118</v>
      </c>
      <c r="G60" s="397">
        <f>G61</f>
        <v>-20</v>
      </c>
      <c r="H60" s="400">
        <f>H62</f>
        <v>10</v>
      </c>
      <c r="I60" s="429">
        <f t="shared" si="0"/>
        <v>10</v>
      </c>
    </row>
    <row r="61" spans="1:9" s="102" customFormat="1" ht="20.25" customHeight="1" x14ac:dyDescent="0.3">
      <c r="A61" s="83">
        <v>50</v>
      </c>
      <c r="B61" s="87" t="s">
        <v>263</v>
      </c>
      <c r="C61" s="85" t="s">
        <v>109</v>
      </c>
      <c r="D61" s="85" t="s">
        <v>93</v>
      </c>
      <c r="E61" s="143" t="s">
        <v>264</v>
      </c>
      <c r="F61" s="143" t="s">
        <v>118</v>
      </c>
      <c r="G61" s="397">
        <f>G62</f>
        <v>-20</v>
      </c>
      <c r="H61" s="395">
        <f>H62</f>
        <v>10</v>
      </c>
      <c r="I61" s="429">
        <f t="shared" si="0"/>
        <v>10</v>
      </c>
    </row>
    <row r="62" spans="1:9" s="102" customFormat="1" ht="57.75" customHeight="1" x14ac:dyDescent="0.3">
      <c r="A62" s="83">
        <v>51</v>
      </c>
      <c r="B62" s="87" t="s">
        <v>99</v>
      </c>
      <c r="C62" s="85" t="s">
        <v>109</v>
      </c>
      <c r="D62" s="85" t="s">
        <v>93</v>
      </c>
      <c r="E62" s="143" t="s">
        <v>265</v>
      </c>
      <c r="F62" s="143" t="s">
        <v>98</v>
      </c>
      <c r="G62" s="397">
        <v>-20</v>
      </c>
      <c r="H62" s="395">
        <v>10</v>
      </c>
      <c r="I62" s="429">
        <f t="shared" si="0"/>
        <v>10</v>
      </c>
    </row>
    <row r="63" spans="1:9" s="102" customFormat="1" ht="75" customHeight="1" x14ac:dyDescent="0.3">
      <c r="A63" s="83">
        <v>52</v>
      </c>
      <c r="B63" s="87" t="s">
        <v>168</v>
      </c>
      <c r="C63" s="85" t="s">
        <v>107</v>
      </c>
      <c r="D63" s="85" t="s">
        <v>93</v>
      </c>
      <c r="E63" s="143" t="s">
        <v>233</v>
      </c>
      <c r="F63" s="143" t="s">
        <v>118</v>
      </c>
      <c r="G63" s="403">
        <v>2.88</v>
      </c>
      <c r="H63" s="399">
        <v>74.88</v>
      </c>
      <c r="I63" s="430">
        <f t="shared" si="0"/>
        <v>74.88</v>
      </c>
    </row>
    <row r="64" spans="1:9" s="102" customFormat="1" ht="36" x14ac:dyDescent="0.3">
      <c r="A64" s="83">
        <v>53</v>
      </c>
      <c r="B64" s="87" t="s">
        <v>261</v>
      </c>
      <c r="C64" s="85" t="s">
        <v>107</v>
      </c>
      <c r="D64" s="85" t="s">
        <v>93</v>
      </c>
      <c r="E64" s="85" t="s">
        <v>262</v>
      </c>
      <c r="F64" s="85" t="s">
        <v>118</v>
      </c>
      <c r="G64" s="395">
        <v>2.88</v>
      </c>
      <c r="H64" s="395">
        <v>74.88</v>
      </c>
      <c r="I64" s="429">
        <f t="shared" si="0"/>
        <v>74.88</v>
      </c>
    </row>
    <row r="65" spans="1:9" ht="36" x14ac:dyDescent="0.25">
      <c r="A65" s="83">
        <v>54</v>
      </c>
      <c r="B65" s="87" t="s">
        <v>266</v>
      </c>
      <c r="C65" s="85" t="s">
        <v>107</v>
      </c>
      <c r="D65" s="85" t="s">
        <v>93</v>
      </c>
      <c r="E65" s="85" t="s">
        <v>267</v>
      </c>
      <c r="F65" s="85" t="s">
        <v>118</v>
      </c>
      <c r="G65" s="395">
        <v>2.88</v>
      </c>
      <c r="H65" s="395">
        <v>74.88</v>
      </c>
      <c r="I65" s="429">
        <f t="shared" si="0"/>
        <v>74.88</v>
      </c>
    </row>
    <row r="66" spans="1:9" ht="58.5" customHeight="1" x14ac:dyDescent="0.25">
      <c r="A66" s="83">
        <v>55</v>
      </c>
      <c r="B66" s="87" t="s">
        <v>111</v>
      </c>
      <c r="C66" s="85" t="s">
        <v>107</v>
      </c>
      <c r="D66" s="85" t="s">
        <v>93</v>
      </c>
      <c r="E66" s="85" t="s">
        <v>268</v>
      </c>
      <c r="F66" s="85" t="s">
        <v>269</v>
      </c>
      <c r="G66" s="395">
        <v>2.88</v>
      </c>
      <c r="H66" s="395">
        <v>74.88</v>
      </c>
      <c r="I66" s="429">
        <f t="shared" si="0"/>
        <v>74.88</v>
      </c>
    </row>
    <row r="67" spans="1:9" ht="72" x14ac:dyDescent="0.25">
      <c r="A67" s="83">
        <v>56</v>
      </c>
      <c r="B67" s="87" t="s">
        <v>168</v>
      </c>
      <c r="C67" s="85" t="s">
        <v>110</v>
      </c>
      <c r="D67" s="85" t="s">
        <v>108</v>
      </c>
      <c r="E67" s="85" t="s">
        <v>233</v>
      </c>
      <c r="F67" s="85" t="s">
        <v>118</v>
      </c>
      <c r="G67" s="396">
        <f>G68</f>
        <v>-52</v>
      </c>
      <c r="H67" s="396">
        <f>H68</f>
        <v>70</v>
      </c>
      <c r="I67" s="430">
        <f t="shared" si="0"/>
        <v>70</v>
      </c>
    </row>
    <row r="68" spans="1:9" ht="36" x14ac:dyDescent="0.25">
      <c r="A68" s="83">
        <v>57</v>
      </c>
      <c r="B68" s="87" t="s">
        <v>261</v>
      </c>
      <c r="C68" s="85" t="s">
        <v>110</v>
      </c>
      <c r="D68" s="85" t="s">
        <v>108</v>
      </c>
      <c r="E68" s="85" t="s">
        <v>270</v>
      </c>
      <c r="F68" s="85" t="s">
        <v>118</v>
      </c>
      <c r="G68" s="395">
        <v>-52</v>
      </c>
      <c r="H68" s="400">
        <f>H69</f>
        <v>70</v>
      </c>
      <c r="I68" s="429">
        <f t="shared" si="0"/>
        <v>70</v>
      </c>
    </row>
    <row r="69" spans="1:9" ht="36" x14ac:dyDescent="0.25">
      <c r="A69" s="83">
        <v>58</v>
      </c>
      <c r="B69" s="87" t="s">
        <v>271</v>
      </c>
      <c r="C69" s="85" t="s">
        <v>110</v>
      </c>
      <c r="D69" s="85" t="s">
        <v>108</v>
      </c>
      <c r="E69" s="85" t="s">
        <v>272</v>
      </c>
      <c r="F69" s="85" t="s">
        <v>118</v>
      </c>
      <c r="G69" s="395">
        <v>-52</v>
      </c>
      <c r="H69" s="395">
        <v>70</v>
      </c>
      <c r="I69" s="429">
        <v>70</v>
      </c>
    </row>
    <row r="70" spans="1:9" ht="54.75" customHeight="1" x14ac:dyDescent="0.25">
      <c r="A70" s="83">
        <v>59</v>
      </c>
      <c r="B70" s="87" t="s">
        <v>99</v>
      </c>
      <c r="C70" s="85" t="s">
        <v>110</v>
      </c>
      <c r="D70" s="85" t="s">
        <v>108</v>
      </c>
      <c r="E70" s="85" t="s">
        <v>273</v>
      </c>
      <c r="F70" s="85" t="s">
        <v>98</v>
      </c>
      <c r="G70" s="395">
        <v>6</v>
      </c>
      <c r="H70" s="395">
        <v>8</v>
      </c>
      <c r="I70" s="429">
        <v>8</v>
      </c>
    </row>
    <row r="71" spans="1:9" ht="21.75" customHeight="1" x14ac:dyDescent="0.25">
      <c r="A71" s="83">
        <v>60</v>
      </c>
      <c r="B71" s="87" t="s">
        <v>373</v>
      </c>
      <c r="C71" s="85" t="s">
        <v>110</v>
      </c>
      <c r="D71" s="85" t="s">
        <v>108</v>
      </c>
      <c r="E71" s="85" t="s">
        <v>273</v>
      </c>
      <c r="F71" s="85" t="s">
        <v>374</v>
      </c>
      <c r="G71" s="395">
        <v>-60</v>
      </c>
      <c r="H71" s="395">
        <v>50</v>
      </c>
      <c r="I71" s="429">
        <v>50</v>
      </c>
    </row>
    <row r="72" spans="1:9" ht="36" x14ac:dyDescent="0.25">
      <c r="A72" s="83">
        <v>61</v>
      </c>
      <c r="B72" s="87" t="s">
        <v>100</v>
      </c>
      <c r="C72" s="85" t="s">
        <v>110</v>
      </c>
      <c r="D72" s="85" t="s">
        <v>108</v>
      </c>
      <c r="E72" s="85" t="s">
        <v>274</v>
      </c>
      <c r="F72" s="85" t="s">
        <v>102</v>
      </c>
      <c r="G72" s="395">
        <v>2</v>
      </c>
      <c r="H72" s="395">
        <v>12</v>
      </c>
      <c r="I72" s="429">
        <f t="shared" si="0"/>
        <v>12</v>
      </c>
    </row>
    <row r="73" spans="1:9" ht="18" x14ac:dyDescent="0.25">
      <c r="A73" s="83">
        <v>62</v>
      </c>
      <c r="B73" s="87" t="s">
        <v>313</v>
      </c>
      <c r="C73" s="85" t="s">
        <v>315</v>
      </c>
      <c r="D73" s="85" t="s">
        <v>315</v>
      </c>
      <c r="E73" s="85" t="s">
        <v>375</v>
      </c>
      <c r="F73" s="85" t="s">
        <v>316</v>
      </c>
      <c r="G73" s="395">
        <v>-121.5</v>
      </c>
      <c r="H73" s="395">
        <v>0</v>
      </c>
      <c r="I73" s="429">
        <v>0</v>
      </c>
    </row>
    <row r="74" spans="1:9" ht="26.25" customHeight="1" x14ac:dyDescent="0.25">
      <c r="A74" s="83"/>
      <c r="B74" s="512" t="s">
        <v>40</v>
      </c>
      <c r="C74" s="512"/>
      <c r="D74" s="512"/>
      <c r="E74" s="512"/>
      <c r="F74" s="512"/>
      <c r="G74" s="395">
        <v>-135.35</v>
      </c>
      <c r="H74" s="395">
        <f>H73+H67+H63+H60+H55+H50+H43+H36+H7</f>
        <v>3659.0499999999997</v>
      </c>
      <c r="I74" s="395">
        <f>I73+I67+I63+I60+I55+I50+I43+I36+I7</f>
        <v>3679.95</v>
      </c>
    </row>
  </sheetData>
  <mergeCells count="4">
    <mergeCell ref="A3:H3"/>
    <mergeCell ref="F4:H4"/>
    <mergeCell ref="F1:I1"/>
    <mergeCell ref="B74:F74"/>
  </mergeCells>
  <printOptions gridLines="1"/>
  <pageMargins left="1.3385826771653544" right="0.35433070866141736" top="0.19685039370078741" bottom="0.19685039370078741" header="0.31496062992125984" footer="0.11811023622047245"/>
  <pageSetup paperSize="9" scale="52" fitToWidth="0" fitToHeight="0" orientation="portrait" r:id="rId1"/>
  <rowBreaks count="1" manualBreakCount="1">
    <brk id="3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view="pageBreakPreview" topLeftCell="A80" zoomScaleNormal="120" zoomScaleSheetLayoutView="100" workbookViewId="0">
      <selection activeCell="I90" sqref="I90"/>
    </sheetView>
  </sheetViews>
  <sheetFormatPr defaultRowHeight="13.2" x14ac:dyDescent="0.25"/>
  <cols>
    <col min="1" max="1" width="7.109375" style="33" customWidth="1"/>
    <col min="2" max="2" width="52" style="34" customWidth="1"/>
    <col min="3" max="3" width="8.88671875" style="35" customWidth="1"/>
    <col min="4" max="5" width="11.6640625" style="35" customWidth="1"/>
    <col min="6" max="6" width="13.44140625" style="35" customWidth="1"/>
    <col min="7" max="7" width="11.6640625" style="35" customWidth="1"/>
    <col min="8" max="8" width="13" style="35" customWidth="1"/>
    <col min="9" max="9" width="12.33203125" style="35" customWidth="1"/>
    <col min="10" max="256" width="9.109375" style="36"/>
    <col min="257" max="257" width="3.5546875" style="36" customWidth="1"/>
    <col min="258" max="258" width="40.88671875" style="36" customWidth="1"/>
    <col min="259" max="259" width="5.109375" style="36" customWidth="1"/>
    <col min="260" max="261" width="4.33203125" style="36" customWidth="1"/>
    <col min="262" max="262" width="8.5546875" style="36" customWidth="1"/>
    <col min="263" max="263" width="6.6640625" style="36" customWidth="1"/>
    <col min="264" max="264" width="11.33203125" style="36" customWidth="1"/>
    <col min="265" max="265" width="12.33203125" style="36" customWidth="1"/>
    <col min="266" max="512" width="9.109375" style="36"/>
    <col min="513" max="513" width="3.5546875" style="36" customWidth="1"/>
    <col min="514" max="514" width="40.88671875" style="36" customWidth="1"/>
    <col min="515" max="515" width="5.109375" style="36" customWidth="1"/>
    <col min="516" max="517" width="4.33203125" style="36" customWidth="1"/>
    <col min="518" max="518" width="8.5546875" style="36" customWidth="1"/>
    <col min="519" max="519" width="6.6640625" style="36" customWidth="1"/>
    <col min="520" max="520" width="11.33203125" style="36" customWidth="1"/>
    <col min="521" max="521" width="12.33203125" style="36" customWidth="1"/>
    <col min="522" max="768" width="9.109375" style="36"/>
    <col min="769" max="769" width="3.5546875" style="36" customWidth="1"/>
    <col min="770" max="770" width="40.88671875" style="36" customWidth="1"/>
    <col min="771" max="771" width="5.109375" style="36" customWidth="1"/>
    <col min="772" max="773" width="4.33203125" style="36" customWidth="1"/>
    <col min="774" max="774" width="8.5546875" style="36" customWidth="1"/>
    <col min="775" max="775" width="6.6640625" style="36" customWidth="1"/>
    <col min="776" max="776" width="11.33203125" style="36" customWidth="1"/>
    <col min="777" max="777" width="12.33203125" style="36" customWidth="1"/>
    <col min="778" max="1024" width="9.109375" style="36"/>
    <col min="1025" max="1025" width="3.5546875" style="36" customWidth="1"/>
    <col min="1026" max="1026" width="40.88671875" style="36" customWidth="1"/>
    <col min="1027" max="1027" width="5.109375" style="36" customWidth="1"/>
    <col min="1028" max="1029" width="4.33203125" style="36" customWidth="1"/>
    <col min="1030" max="1030" width="8.5546875" style="36" customWidth="1"/>
    <col min="1031" max="1031" width="6.6640625" style="36" customWidth="1"/>
    <col min="1032" max="1032" width="11.33203125" style="36" customWidth="1"/>
    <col min="1033" max="1033" width="12.33203125" style="36" customWidth="1"/>
    <col min="1034" max="1280" width="9.109375" style="36"/>
    <col min="1281" max="1281" width="3.5546875" style="36" customWidth="1"/>
    <col min="1282" max="1282" width="40.88671875" style="36" customWidth="1"/>
    <col min="1283" max="1283" width="5.109375" style="36" customWidth="1"/>
    <col min="1284" max="1285" width="4.33203125" style="36" customWidth="1"/>
    <col min="1286" max="1286" width="8.5546875" style="36" customWidth="1"/>
    <col min="1287" max="1287" width="6.6640625" style="36" customWidth="1"/>
    <col min="1288" max="1288" width="11.33203125" style="36" customWidth="1"/>
    <col min="1289" max="1289" width="12.33203125" style="36" customWidth="1"/>
    <col min="1290" max="1536" width="9.109375" style="36"/>
    <col min="1537" max="1537" width="3.5546875" style="36" customWidth="1"/>
    <col min="1538" max="1538" width="40.88671875" style="36" customWidth="1"/>
    <col min="1539" max="1539" width="5.109375" style="36" customWidth="1"/>
    <col min="1540" max="1541" width="4.33203125" style="36" customWidth="1"/>
    <col min="1542" max="1542" width="8.5546875" style="36" customWidth="1"/>
    <col min="1543" max="1543" width="6.6640625" style="36" customWidth="1"/>
    <col min="1544" max="1544" width="11.33203125" style="36" customWidth="1"/>
    <col min="1545" max="1545" width="12.33203125" style="36" customWidth="1"/>
    <col min="1546" max="1792" width="9.109375" style="36"/>
    <col min="1793" max="1793" width="3.5546875" style="36" customWidth="1"/>
    <col min="1794" max="1794" width="40.88671875" style="36" customWidth="1"/>
    <col min="1795" max="1795" width="5.109375" style="36" customWidth="1"/>
    <col min="1796" max="1797" width="4.33203125" style="36" customWidth="1"/>
    <col min="1798" max="1798" width="8.5546875" style="36" customWidth="1"/>
    <col min="1799" max="1799" width="6.6640625" style="36" customWidth="1"/>
    <col min="1800" max="1800" width="11.33203125" style="36" customWidth="1"/>
    <col min="1801" max="1801" width="12.33203125" style="36" customWidth="1"/>
    <col min="1802" max="2048" width="9.109375" style="36"/>
    <col min="2049" max="2049" width="3.5546875" style="36" customWidth="1"/>
    <col min="2050" max="2050" width="40.88671875" style="36" customWidth="1"/>
    <col min="2051" max="2051" width="5.109375" style="36" customWidth="1"/>
    <col min="2052" max="2053" width="4.33203125" style="36" customWidth="1"/>
    <col min="2054" max="2054" width="8.5546875" style="36" customWidth="1"/>
    <col min="2055" max="2055" width="6.6640625" style="36" customWidth="1"/>
    <col min="2056" max="2056" width="11.33203125" style="36" customWidth="1"/>
    <col min="2057" max="2057" width="12.33203125" style="36" customWidth="1"/>
    <col min="2058" max="2304" width="9.109375" style="36"/>
    <col min="2305" max="2305" width="3.5546875" style="36" customWidth="1"/>
    <col min="2306" max="2306" width="40.88671875" style="36" customWidth="1"/>
    <col min="2307" max="2307" width="5.109375" style="36" customWidth="1"/>
    <col min="2308" max="2309" width="4.33203125" style="36" customWidth="1"/>
    <col min="2310" max="2310" width="8.5546875" style="36" customWidth="1"/>
    <col min="2311" max="2311" width="6.6640625" style="36" customWidth="1"/>
    <col min="2312" max="2312" width="11.33203125" style="36" customWidth="1"/>
    <col min="2313" max="2313" width="12.33203125" style="36" customWidth="1"/>
    <col min="2314" max="2560" width="9.109375" style="36"/>
    <col min="2561" max="2561" width="3.5546875" style="36" customWidth="1"/>
    <col min="2562" max="2562" width="40.88671875" style="36" customWidth="1"/>
    <col min="2563" max="2563" width="5.109375" style="36" customWidth="1"/>
    <col min="2564" max="2565" width="4.33203125" style="36" customWidth="1"/>
    <col min="2566" max="2566" width="8.5546875" style="36" customWidth="1"/>
    <col min="2567" max="2567" width="6.6640625" style="36" customWidth="1"/>
    <col min="2568" max="2568" width="11.33203125" style="36" customWidth="1"/>
    <col min="2569" max="2569" width="12.33203125" style="36" customWidth="1"/>
    <col min="2570" max="2816" width="9.109375" style="36"/>
    <col min="2817" max="2817" width="3.5546875" style="36" customWidth="1"/>
    <col min="2818" max="2818" width="40.88671875" style="36" customWidth="1"/>
    <col min="2819" max="2819" width="5.109375" style="36" customWidth="1"/>
    <col min="2820" max="2821" width="4.33203125" style="36" customWidth="1"/>
    <col min="2822" max="2822" width="8.5546875" style="36" customWidth="1"/>
    <col min="2823" max="2823" width="6.6640625" style="36" customWidth="1"/>
    <col min="2824" max="2824" width="11.33203125" style="36" customWidth="1"/>
    <col min="2825" max="2825" width="12.33203125" style="36" customWidth="1"/>
    <col min="2826" max="3072" width="9.109375" style="36"/>
    <col min="3073" max="3073" width="3.5546875" style="36" customWidth="1"/>
    <col min="3074" max="3074" width="40.88671875" style="36" customWidth="1"/>
    <col min="3075" max="3075" width="5.109375" style="36" customWidth="1"/>
    <col min="3076" max="3077" width="4.33203125" style="36" customWidth="1"/>
    <col min="3078" max="3078" width="8.5546875" style="36" customWidth="1"/>
    <col min="3079" max="3079" width="6.6640625" style="36" customWidth="1"/>
    <col min="3080" max="3080" width="11.33203125" style="36" customWidth="1"/>
    <col min="3081" max="3081" width="12.33203125" style="36" customWidth="1"/>
    <col min="3082" max="3328" width="9.109375" style="36"/>
    <col min="3329" max="3329" width="3.5546875" style="36" customWidth="1"/>
    <col min="3330" max="3330" width="40.88671875" style="36" customWidth="1"/>
    <col min="3331" max="3331" width="5.109375" style="36" customWidth="1"/>
    <col min="3332" max="3333" width="4.33203125" style="36" customWidth="1"/>
    <col min="3334" max="3334" width="8.5546875" style="36" customWidth="1"/>
    <col min="3335" max="3335" width="6.6640625" style="36" customWidth="1"/>
    <col min="3336" max="3336" width="11.33203125" style="36" customWidth="1"/>
    <col min="3337" max="3337" width="12.33203125" style="36" customWidth="1"/>
    <col min="3338" max="3584" width="9.109375" style="36"/>
    <col min="3585" max="3585" width="3.5546875" style="36" customWidth="1"/>
    <col min="3586" max="3586" width="40.88671875" style="36" customWidth="1"/>
    <col min="3587" max="3587" width="5.109375" style="36" customWidth="1"/>
    <col min="3588" max="3589" width="4.33203125" style="36" customWidth="1"/>
    <col min="3590" max="3590" width="8.5546875" style="36" customWidth="1"/>
    <col min="3591" max="3591" width="6.6640625" style="36" customWidth="1"/>
    <col min="3592" max="3592" width="11.33203125" style="36" customWidth="1"/>
    <col min="3593" max="3593" width="12.33203125" style="36" customWidth="1"/>
    <col min="3594" max="3840" width="9.109375" style="36"/>
    <col min="3841" max="3841" width="3.5546875" style="36" customWidth="1"/>
    <col min="3842" max="3842" width="40.88671875" style="36" customWidth="1"/>
    <col min="3843" max="3843" width="5.109375" style="36" customWidth="1"/>
    <col min="3844" max="3845" width="4.33203125" style="36" customWidth="1"/>
    <col min="3846" max="3846" width="8.5546875" style="36" customWidth="1"/>
    <col min="3847" max="3847" width="6.6640625" style="36" customWidth="1"/>
    <col min="3848" max="3848" width="11.33203125" style="36" customWidth="1"/>
    <col min="3849" max="3849" width="12.33203125" style="36" customWidth="1"/>
    <col min="3850" max="4096" width="9.109375" style="36"/>
    <col min="4097" max="4097" width="3.5546875" style="36" customWidth="1"/>
    <col min="4098" max="4098" width="40.88671875" style="36" customWidth="1"/>
    <col min="4099" max="4099" width="5.109375" style="36" customWidth="1"/>
    <col min="4100" max="4101" width="4.33203125" style="36" customWidth="1"/>
    <col min="4102" max="4102" width="8.5546875" style="36" customWidth="1"/>
    <col min="4103" max="4103" width="6.6640625" style="36" customWidth="1"/>
    <col min="4104" max="4104" width="11.33203125" style="36" customWidth="1"/>
    <col min="4105" max="4105" width="12.33203125" style="36" customWidth="1"/>
    <col min="4106" max="4352" width="9.109375" style="36"/>
    <col min="4353" max="4353" width="3.5546875" style="36" customWidth="1"/>
    <col min="4354" max="4354" width="40.88671875" style="36" customWidth="1"/>
    <col min="4355" max="4355" width="5.109375" style="36" customWidth="1"/>
    <col min="4356" max="4357" width="4.33203125" style="36" customWidth="1"/>
    <col min="4358" max="4358" width="8.5546875" style="36" customWidth="1"/>
    <col min="4359" max="4359" width="6.6640625" style="36" customWidth="1"/>
    <col min="4360" max="4360" width="11.33203125" style="36" customWidth="1"/>
    <col min="4361" max="4361" width="12.33203125" style="36" customWidth="1"/>
    <col min="4362" max="4608" width="9.109375" style="36"/>
    <col min="4609" max="4609" width="3.5546875" style="36" customWidth="1"/>
    <col min="4610" max="4610" width="40.88671875" style="36" customWidth="1"/>
    <col min="4611" max="4611" width="5.109375" style="36" customWidth="1"/>
    <col min="4612" max="4613" width="4.33203125" style="36" customWidth="1"/>
    <col min="4614" max="4614" width="8.5546875" style="36" customWidth="1"/>
    <col min="4615" max="4615" width="6.6640625" style="36" customWidth="1"/>
    <col min="4616" max="4616" width="11.33203125" style="36" customWidth="1"/>
    <col min="4617" max="4617" width="12.33203125" style="36" customWidth="1"/>
    <col min="4618" max="4864" width="9.109375" style="36"/>
    <col min="4865" max="4865" width="3.5546875" style="36" customWidth="1"/>
    <col min="4866" max="4866" width="40.88671875" style="36" customWidth="1"/>
    <col min="4867" max="4867" width="5.109375" style="36" customWidth="1"/>
    <col min="4868" max="4869" width="4.33203125" style="36" customWidth="1"/>
    <col min="4870" max="4870" width="8.5546875" style="36" customWidth="1"/>
    <col min="4871" max="4871" width="6.6640625" style="36" customWidth="1"/>
    <col min="4872" max="4872" width="11.33203125" style="36" customWidth="1"/>
    <col min="4873" max="4873" width="12.33203125" style="36" customWidth="1"/>
    <col min="4874" max="5120" width="9.109375" style="36"/>
    <col min="5121" max="5121" width="3.5546875" style="36" customWidth="1"/>
    <col min="5122" max="5122" width="40.88671875" style="36" customWidth="1"/>
    <col min="5123" max="5123" width="5.109375" style="36" customWidth="1"/>
    <col min="5124" max="5125" width="4.33203125" style="36" customWidth="1"/>
    <col min="5126" max="5126" width="8.5546875" style="36" customWidth="1"/>
    <col min="5127" max="5127" width="6.6640625" style="36" customWidth="1"/>
    <col min="5128" max="5128" width="11.33203125" style="36" customWidth="1"/>
    <col min="5129" max="5129" width="12.33203125" style="36" customWidth="1"/>
    <col min="5130" max="5376" width="9.109375" style="36"/>
    <col min="5377" max="5377" width="3.5546875" style="36" customWidth="1"/>
    <col min="5378" max="5378" width="40.88671875" style="36" customWidth="1"/>
    <col min="5379" max="5379" width="5.109375" style="36" customWidth="1"/>
    <col min="5380" max="5381" width="4.33203125" style="36" customWidth="1"/>
    <col min="5382" max="5382" width="8.5546875" style="36" customWidth="1"/>
    <col min="5383" max="5383" width="6.6640625" style="36" customWidth="1"/>
    <col min="5384" max="5384" width="11.33203125" style="36" customWidth="1"/>
    <col min="5385" max="5385" width="12.33203125" style="36" customWidth="1"/>
    <col min="5386" max="5632" width="9.109375" style="36"/>
    <col min="5633" max="5633" width="3.5546875" style="36" customWidth="1"/>
    <col min="5634" max="5634" width="40.88671875" style="36" customWidth="1"/>
    <col min="5635" max="5635" width="5.109375" style="36" customWidth="1"/>
    <col min="5636" max="5637" width="4.33203125" style="36" customWidth="1"/>
    <col min="5638" max="5638" width="8.5546875" style="36" customWidth="1"/>
    <col min="5639" max="5639" width="6.6640625" style="36" customWidth="1"/>
    <col min="5640" max="5640" width="11.33203125" style="36" customWidth="1"/>
    <col min="5641" max="5641" width="12.33203125" style="36" customWidth="1"/>
    <col min="5642" max="5888" width="9.109375" style="36"/>
    <col min="5889" max="5889" width="3.5546875" style="36" customWidth="1"/>
    <col min="5890" max="5890" width="40.88671875" style="36" customWidth="1"/>
    <col min="5891" max="5891" width="5.109375" style="36" customWidth="1"/>
    <col min="5892" max="5893" width="4.33203125" style="36" customWidth="1"/>
    <col min="5894" max="5894" width="8.5546875" style="36" customWidth="1"/>
    <col min="5895" max="5895" width="6.6640625" style="36" customWidth="1"/>
    <col min="5896" max="5896" width="11.33203125" style="36" customWidth="1"/>
    <col min="5897" max="5897" width="12.33203125" style="36" customWidth="1"/>
    <col min="5898" max="6144" width="9.109375" style="36"/>
    <col min="6145" max="6145" width="3.5546875" style="36" customWidth="1"/>
    <col min="6146" max="6146" width="40.88671875" style="36" customWidth="1"/>
    <col min="6147" max="6147" width="5.109375" style="36" customWidth="1"/>
    <col min="6148" max="6149" width="4.33203125" style="36" customWidth="1"/>
    <col min="6150" max="6150" width="8.5546875" style="36" customWidth="1"/>
    <col min="6151" max="6151" width="6.6640625" style="36" customWidth="1"/>
    <col min="6152" max="6152" width="11.33203125" style="36" customWidth="1"/>
    <col min="6153" max="6153" width="12.33203125" style="36" customWidth="1"/>
    <col min="6154" max="6400" width="9.109375" style="36"/>
    <col min="6401" max="6401" width="3.5546875" style="36" customWidth="1"/>
    <col min="6402" max="6402" width="40.88671875" style="36" customWidth="1"/>
    <col min="6403" max="6403" width="5.109375" style="36" customWidth="1"/>
    <col min="6404" max="6405" width="4.33203125" style="36" customWidth="1"/>
    <col min="6406" max="6406" width="8.5546875" style="36" customWidth="1"/>
    <col min="6407" max="6407" width="6.6640625" style="36" customWidth="1"/>
    <col min="6408" max="6408" width="11.33203125" style="36" customWidth="1"/>
    <col min="6409" max="6409" width="12.33203125" style="36" customWidth="1"/>
    <col min="6410" max="6656" width="9.109375" style="36"/>
    <col min="6657" max="6657" width="3.5546875" style="36" customWidth="1"/>
    <col min="6658" max="6658" width="40.88671875" style="36" customWidth="1"/>
    <col min="6659" max="6659" width="5.109375" style="36" customWidth="1"/>
    <col min="6660" max="6661" width="4.33203125" style="36" customWidth="1"/>
    <col min="6662" max="6662" width="8.5546875" style="36" customWidth="1"/>
    <col min="6663" max="6663" width="6.6640625" style="36" customWidth="1"/>
    <col min="6664" max="6664" width="11.33203125" style="36" customWidth="1"/>
    <col min="6665" max="6665" width="12.33203125" style="36" customWidth="1"/>
    <col min="6666" max="6912" width="9.109375" style="36"/>
    <col min="6913" max="6913" width="3.5546875" style="36" customWidth="1"/>
    <col min="6914" max="6914" width="40.88671875" style="36" customWidth="1"/>
    <col min="6915" max="6915" width="5.109375" style="36" customWidth="1"/>
    <col min="6916" max="6917" width="4.33203125" style="36" customWidth="1"/>
    <col min="6918" max="6918" width="8.5546875" style="36" customWidth="1"/>
    <col min="6919" max="6919" width="6.6640625" style="36" customWidth="1"/>
    <col min="6920" max="6920" width="11.33203125" style="36" customWidth="1"/>
    <col min="6921" max="6921" width="12.33203125" style="36" customWidth="1"/>
    <col min="6922" max="7168" width="9.109375" style="36"/>
    <col min="7169" max="7169" width="3.5546875" style="36" customWidth="1"/>
    <col min="7170" max="7170" width="40.88671875" style="36" customWidth="1"/>
    <col min="7171" max="7171" width="5.109375" style="36" customWidth="1"/>
    <col min="7172" max="7173" width="4.33203125" style="36" customWidth="1"/>
    <col min="7174" max="7174" width="8.5546875" style="36" customWidth="1"/>
    <col min="7175" max="7175" width="6.6640625" style="36" customWidth="1"/>
    <col min="7176" max="7176" width="11.33203125" style="36" customWidth="1"/>
    <col min="7177" max="7177" width="12.33203125" style="36" customWidth="1"/>
    <col min="7178" max="7424" width="9.109375" style="36"/>
    <col min="7425" max="7425" width="3.5546875" style="36" customWidth="1"/>
    <col min="7426" max="7426" width="40.88671875" style="36" customWidth="1"/>
    <col min="7427" max="7427" width="5.109375" style="36" customWidth="1"/>
    <col min="7428" max="7429" width="4.33203125" style="36" customWidth="1"/>
    <col min="7430" max="7430" width="8.5546875" style="36" customWidth="1"/>
    <col min="7431" max="7431" width="6.6640625" style="36" customWidth="1"/>
    <col min="7432" max="7432" width="11.33203125" style="36" customWidth="1"/>
    <col min="7433" max="7433" width="12.33203125" style="36" customWidth="1"/>
    <col min="7434" max="7680" width="9.109375" style="36"/>
    <col min="7681" max="7681" width="3.5546875" style="36" customWidth="1"/>
    <col min="7682" max="7682" width="40.88671875" style="36" customWidth="1"/>
    <col min="7683" max="7683" width="5.109375" style="36" customWidth="1"/>
    <col min="7684" max="7685" width="4.33203125" style="36" customWidth="1"/>
    <col min="7686" max="7686" width="8.5546875" style="36" customWidth="1"/>
    <col min="7687" max="7687" width="6.6640625" style="36" customWidth="1"/>
    <col min="7688" max="7688" width="11.33203125" style="36" customWidth="1"/>
    <col min="7689" max="7689" width="12.33203125" style="36" customWidth="1"/>
    <col min="7690" max="7936" width="9.109375" style="36"/>
    <col min="7937" max="7937" width="3.5546875" style="36" customWidth="1"/>
    <col min="7938" max="7938" width="40.88671875" style="36" customWidth="1"/>
    <col min="7939" max="7939" width="5.109375" style="36" customWidth="1"/>
    <col min="7940" max="7941" width="4.33203125" style="36" customWidth="1"/>
    <col min="7942" max="7942" width="8.5546875" style="36" customWidth="1"/>
    <col min="7943" max="7943" width="6.6640625" style="36" customWidth="1"/>
    <col min="7944" max="7944" width="11.33203125" style="36" customWidth="1"/>
    <col min="7945" max="7945" width="12.33203125" style="36" customWidth="1"/>
    <col min="7946" max="8192" width="9.109375" style="36"/>
    <col min="8193" max="8193" width="3.5546875" style="36" customWidth="1"/>
    <col min="8194" max="8194" width="40.88671875" style="36" customWidth="1"/>
    <col min="8195" max="8195" width="5.109375" style="36" customWidth="1"/>
    <col min="8196" max="8197" width="4.33203125" style="36" customWidth="1"/>
    <col min="8198" max="8198" width="8.5546875" style="36" customWidth="1"/>
    <col min="8199" max="8199" width="6.6640625" style="36" customWidth="1"/>
    <col min="8200" max="8200" width="11.33203125" style="36" customWidth="1"/>
    <col min="8201" max="8201" width="12.33203125" style="36" customWidth="1"/>
    <col min="8202" max="8448" width="9.109375" style="36"/>
    <col min="8449" max="8449" width="3.5546875" style="36" customWidth="1"/>
    <col min="8450" max="8450" width="40.88671875" style="36" customWidth="1"/>
    <col min="8451" max="8451" width="5.109375" style="36" customWidth="1"/>
    <col min="8452" max="8453" width="4.33203125" style="36" customWidth="1"/>
    <col min="8454" max="8454" width="8.5546875" style="36" customWidth="1"/>
    <col min="8455" max="8455" width="6.6640625" style="36" customWidth="1"/>
    <col min="8456" max="8456" width="11.33203125" style="36" customWidth="1"/>
    <col min="8457" max="8457" width="12.33203125" style="36" customWidth="1"/>
    <col min="8458" max="8704" width="9.109375" style="36"/>
    <col min="8705" max="8705" width="3.5546875" style="36" customWidth="1"/>
    <col min="8706" max="8706" width="40.88671875" style="36" customWidth="1"/>
    <col min="8707" max="8707" width="5.109375" style="36" customWidth="1"/>
    <col min="8708" max="8709" width="4.33203125" style="36" customWidth="1"/>
    <col min="8710" max="8710" width="8.5546875" style="36" customWidth="1"/>
    <col min="8711" max="8711" width="6.6640625" style="36" customWidth="1"/>
    <col min="8712" max="8712" width="11.33203125" style="36" customWidth="1"/>
    <col min="8713" max="8713" width="12.33203125" style="36" customWidth="1"/>
    <col min="8714" max="8960" width="9.109375" style="36"/>
    <col min="8961" max="8961" width="3.5546875" style="36" customWidth="1"/>
    <col min="8962" max="8962" width="40.88671875" style="36" customWidth="1"/>
    <col min="8963" max="8963" width="5.109375" style="36" customWidth="1"/>
    <col min="8964" max="8965" width="4.33203125" style="36" customWidth="1"/>
    <col min="8966" max="8966" width="8.5546875" style="36" customWidth="1"/>
    <col min="8967" max="8967" width="6.6640625" style="36" customWidth="1"/>
    <col min="8968" max="8968" width="11.33203125" style="36" customWidth="1"/>
    <col min="8969" max="8969" width="12.33203125" style="36" customWidth="1"/>
    <col min="8970" max="9216" width="9.109375" style="36"/>
    <col min="9217" max="9217" width="3.5546875" style="36" customWidth="1"/>
    <col min="9218" max="9218" width="40.88671875" style="36" customWidth="1"/>
    <col min="9219" max="9219" width="5.109375" style="36" customWidth="1"/>
    <col min="9220" max="9221" width="4.33203125" style="36" customWidth="1"/>
    <col min="9222" max="9222" width="8.5546875" style="36" customWidth="1"/>
    <col min="9223" max="9223" width="6.6640625" style="36" customWidth="1"/>
    <col min="9224" max="9224" width="11.33203125" style="36" customWidth="1"/>
    <col min="9225" max="9225" width="12.33203125" style="36" customWidth="1"/>
    <col min="9226" max="9472" width="9.109375" style="36"/>
    <col min="9473" max="9473" width="3.5546875" style="36" customWidth="1"/>
    <col min="9474" max="9474" width="40.88671875" style="36" customWidth="1"/>
    <col min="9475" max="9475" width="5.109375" style="36" customWidth="1"/>
    <col min="9476" max="9477" width="4.33203125" style="36" customWidth="1"/>
    <col min="9478" max="9478" width="8.5546875" style="36" customWidth="1"/>
    <col min="9479" max="9479" width="6.6640625" style="36" customWidth="1"/>
    <col min="9480" max="9480" width="11.33203125" style="36" customWidth="1"/>
    <col min="9481" max="9481" width="12.33203125" style="36" customWidth="1"/>
    <col min="9482" max="9728" width="9.109375" style="36"/>
    <col min="9729" max="9729" width="3.5546875" style="36" customWidth="1"/>
    <col min="9730" max="9730" width="40.88671875" style="36" customWidth="1"/>
    <col min="9731" max="9731" width="5.109375" style="36" customWidth="1"/>
    <col min="9732" max="9733" width="4.33203125" style="36" customWidth="1"/>
    <col min="9734" max="9734" width="8.5546875" style="36" customWidth="1"/>
    <col min="9735" max="9735" width="6.6640625" style="36" customWidth="1"/>
    <col min="9736" max="9736" width="11.33203125" style="36" customWidth="1"/>
    <col min="9737" max="9737" width="12.33203125" style="36" customWidth="1"/>
    <col min="9738" max="9984" width="9.109375" style="36"/>
    <col min="9985" max="9985" width="3.5546875" style="36" customWidth="1"/>
    <col min="9986" max="9986" width="40.88671875" style="36" customWidth="1"/>
    <col min="9987" max="9987" width="5.109375" style="36" customWidth="1"/>
    <col min="9988" max="9989" width="4.33203125" style="36" customWidth="1"/>
    <col min="9990" max="9990" width="8.5546875" style="36" customWidth="1"/>
    <col min="9991" max="9991" width="6.6640625" style="36" customWidth="1"/>
    <col min="9992" max="9992" width="11.33203125" style="36" customWidth="1"/>
    <col min="9993" max="9993" width="12.33203125" style="36" customWidth="1"/>
    <col min="9994" max="10240" width="9.109375" style="36"/>
    <col min="10241" max="10241" width="3.5546875" style="36" customWidth="1"/>
    <col min="10242" max="10242" width="40.88671875" style="36" customWidth="1"/>
    <col min="10243" max="10243" width="5.109375" style="36" customWidth="1"/>
    <col min="10244" max="10245" width="4.33203125" style="36" customWidth="1"/>
    <col min="10246" max="10246" width="8.5546875" style="36" customWidth="1"/>
    <col min="10247" max="10247" width="6.6640625" style="36" customWidth="1"/>
    <col min="10248" max="10248" width="11.33203125" style="36" customWidth="1"/>
    <col min="10249" max="10249" width="12.33203125" style="36" customWidth="1"/>
    <col min="10250" max="10496" width="9.109375" style="36"/>
    <col min="10497" max="10497" width="3.5546875" style="36" customWidth="1"/>
    <col min="10498" max="10498" width="40.88671875" style="36" customWidth="1"/>
    <col min="10499" max="10499" width="5.109375" style="36" customWidth="1"/>
    <col min="10500" max="10501" width="4.33203125" style="36" customWidth="1"/>
    <col min="10502" max="10502" width="8.5546875" style="36" customWidth="1"/>
    <col min="10503" max="10503" width="6.6640625" style="36" customWidth="1"/>
    <col min="10504" max="10504" width="11.33203125" style="36" customWidth="1"/>
    <col min="10505" max="10505" width="12.33203125" style="36" customWidth="1"/>
    <col min="10506" max="10752" width="9.109375" style="36"/>
    <col min="10753" max="10753" width="3.5546875" style="36" customWidth="1"/>
    <col min="10754" max="10754" width="40.88671875" style="36" customWidth="1"/>
    <col min="10755" max="10755" width="5.109375" style="36" customWidth="1"/>
    <col min="10756" max="10757" width="4.33203125" style="36" customWidth="1"/>
    <col min="10758" max="10758" width="8.5546875" style="36" customWidth="1"/>
    <col min="10759" max="10759" width="6.6640625" style="36" customWidth="1"/>
    <col min="10760" max="10760" width="11.33203125" style="36" customWidth="1"/>
    <col min="10761" max="10761" width="12.33203125" style="36" customWidth="1"/>
    <col min="10762" max="11008" width="9.109375" style="36"/>
    <col min="11009" max="11009" width="3.5546875" style="36" customWidth="1"/>
    <col min="11010" max="11010" width="40.88671875" style="36" customWidth="1"/>
    <col min="11011" max="11011" width="5.109375" style="36" customWidth="1"/>
    <col min="11012" max="11013" width="4.33203125" style="36" customWidth="1"/>
    <col min="11014" max="11014" width="8.5546875" style="36" customWidth="1"/>
    <col min="11015" max="11015" width="6.6640625" style="36" customWidth="1"/>
    <col min="11016" max="11016" width="11.33203125" style="36" customWidth="1"/>
    <col min="11017" max="11017" width="12.33203125" style="36" customWidth="1"/>
    <col min="11018" max="11264" width="9.109375" style="36"/>
    <col min="11265" max="11265" width="3.5546875" style="36" customWidth="1"/>
    <col min="11266" max="11266" width="40.88671875" style="36" customWidth="1"/>
    <col min="11267" max="11267" width="5.109375" style="36" customWidth="1"/>
    <col min="11268" max="11269" width="4.33203125" style="36" customWidth="1"/>
    <col min="11270" max="11270" width="8.5546875" style="36" customWidth="1"/>
    <col min="11271" max="11271" width="6.6640625" style="36" customWidth="1"/>
    <col min="11272" max="11272" width="11.33203125" style="36" customWidth="1"/>
    <col min="11273" max="11273" width="12.33203125" style="36" customWidth="1"/>
    <col min="11274" max="11520" width="9.109375" style="36"/>
    <col min="11521" max="11521" width="3.5546875" style="36" customWidth="1"/>
    <col min="11522" max="11522" width="40.88671875" style="36" customWidth="1"/>
    <col min="11523" max="11523" width="5.109375" style="36" customWidth="1"/>
    <col min="11524" max="11525" width="4.33203125" style="36" customWidth="1"/>
    <col min="11526" max="11526" width="8.5546875" style="36" customWidth="1"/>
    <col min="11527" max="11527" width="6.6640625" style="36" customWidth="1"/>
    <col min="11528" max="11528" width="11.33203125" style="36" customWidth="1"/>
    <col min="11529" max="11529" width="12.33203125" style="36" customWidth="1"/>
    <col min="11530" max="11776" width="9.109375" style="36"/>
    <col min="11777" max="11777" width="3.5546875" style="36" customWidth="1"/>
    <col min="11778" max="11778" width="40.88671875" style="36" customWidth="1"/>
    <col min="11779" max="11779" width="5.109375" style="36" customWidth="1"/>
    <col min="11780" max="11781" width="4.33203125" style="36" customWidth="1"/>
    <col min="11782" max="11782" width="8.5546875" style="36" customWidth="1"/>
    <col min="11783" max="11783" width="6.6640625" style="36" customWidth="1"/>
    <col min="11784" max="11784" width="11.33203125" style="36" customWidth="1"/>
    <col min="11785" max="11785" width="12.33203125" style="36" customWidth="1"/>
    <col min="11786" max="12032" width="9.109375" style="36"/>
    <col min="12033" max="12033" width="3.5546875" style="36" customWidth="1"/>
    <col min="12034" max="12034" width="40.88671875" style="36" customWidth="1"/>
    <col min="12035" max="12035" width="5.109375" style="36" customWidth="1"/>
    <col min="12036" max="12037" width="4.33203125" style="36" customWidth="1"/>
    <col min="12038" max="12038" width="8.5546875" style="36" customWidth="1"/>
    <col min="12039" max="12039" width="6.6640625" style="36" customWidth="1"/>
    <col min="12040" max="12040" width="11.33203125" style="36" customWidth="1"/>
    <col min="12041" max="12041" width="12.33203125" style="36" customWidth="1"/>
    <col min="12042" max="12288" width="9.109375" style="36"/>
    <col min="12289" max="12289" width="3.5546875" style="36" customWidth="1"/>
    <col min="12290" max="12290" width="40.88671875" style="36" customWidth="1"/>
    <col min="12291" max="12291" width="5.109375" style="36" customWidth="1"/>
    <col min="12292" max="12293" width="4.33203125" style="36" customWidth="1"/>
    <col min="12294" max="12294" width="8.5546875" style="36" customWidth="1"/>
    <col min="12295" max="12295" width="6.6640625" style="36" customWidth="1"/>
    <col min="12296" max="12296" width="11.33203125" style="36" customWidth="1"/>
    <col min="12297" max="12297" width="12.33203125" style="36" customWidth="1"/>
    <col min="12298" max="12544" width="9.109375" style="36"/>
    <col min="12545" max="12545" width="3.5546875" style="36" customWidth="1"/>
    <col min="12546" max="12546" width="40.88671875" style="36" customWidth="1"/>
    <col min="12547" max="12547" width="5.109375" style="36" customWidth="1"/>
    <col min="12548" max="12549" width="4.33203125" style="36" customWidth="1"/>
    <col min="12550" max="12550" width="8.5546875" style="36" customWidth="1"/>
    <col min="12551" max="12551" width="6.6640625" style="36" customWidth="1"/>
    <col min="12552" max="12552" width="11.33203125" style="36" customWidth="1"/>
    <col min="12553" max="12553" width="12.33203125" style="36" customWidth="1"/>
    <col min="12554" max="12800" width="9.109375" style="36"/>
    <col min="12801" max="12801" width="3.5546875" style="36" customWidth="1"/>
    <col min="12802" max="12802" width="40.88671875" style="36" customWidth="1"/>
    <col min="12803" max="12803" width="5.109375" style="36" customWidth="1"/>
    <col min="12804" max="12805" width="4.33203125" style="36" customWidth="1"/>
    <col min="12806" max="12806" width="8.5546875" style="36" customWidth="1"/>
    <col min="12807" max="12807" width="6.6640625" style="36" customWidth="1"/>
    <col min="12808" max="12808" width="11.33203125" style="36" customWidth="1"/>
    <col min="12809" max="12809" width="12.33203125" style="36" customWidth="1"/>
    <col min="12810" max="13056" width="9.109375" style="36"/>
    <col min="13057" max="13057" width="3.5546875" style="36" customWidth="1"/>
    <col min="13058" max="13058" width="40.88671875" style="36" customWidth="1"/>
    <col min="13059" max="13059" width="5.109375" style="36" customWidth="1"/>
    <col min="13060" max="13061" width="4.33203125" style="36" customWidth="1"/>
    <col min="13062" max="13062" width="8.5546875" style="36" customWidth="1"/>
    <col min="13063" max="13063" width="6.6640625" style="36" customWidth="1"/>
    <col min="13064" max="13064" width="11.33203125" style="36" customWidth="1"/>
    <col min="13065" max="13065" width="12.33203125" style="36" customWidth="1"/>
    <col min="13066" max="13312" width="9.109375" style="36"/>
    <col min="13313" max="13313" width="3.5546875" style="36" customWidth="1"/>
    <col min="13314" max="13314" width="40.88671875" style="36" customWidth="1"/>
    <col min="13315" max="13315" width="5.109375" style="36" customWidth="1"/>
    <col min="13316" max="13317" width="4.33203125" style="36" customWidth="1"/>
    <col min="13318" max="13318" width="8.5546875" style="36" customWidth="1"/>
    <col min="13319" max="13319" width="6.6640625" style="36" customWidth="1"/>
    <col min="13320" max="13320" width="11.33203125" style="36" customWidth="1"/>
    <col min="13321" max="13321" width="12.33203125" style="36" customWidth="1"/>
    <col min="13322" max="13568" width="9.109375" style="36"/>
    <col min="13569" max="13569" width="3.5546875" style="36" customWidth="1"/>
    <col min="13570" max="13570" width="40.88671875" style="36" customWidth="1"/>
    <col min="13571" max="13571" width="5.109375" style="36" customWidth="1"/>
    <col min="13572" max="13573" width="4.33203125" style="36" customWidth="1"/>
    <col min="13574" max="13574" width="8.5546875" style="36" customWidth="1"/>
    <col min="13575" max="13575" width="6.6640625" style="36" customWidth="1"/>
    <col min="13576" max="13576" width="11.33203125" style="36" customWidth="1"/>
    <col min="13577" max="13577" width="12.33203125" style="36" customWidth="1"/>
    <col min="13578" max="13824" width="9.109375" style="36"/>
    <col min="13825" max="13825" width="3.5546875" style="36" customWidth="1"/>
    <col min="13826" max="13826" width="40.88671875" style="36" customWidth="1"/>
    <col min="13827" max="13827" width="5.109375" style="36" customWidth="1"/>
    <col min="13828" max="13829" width="4.33203125" style="36" customWidth="1"/>
    <col min="13830" max="13830" width="8.5546875" style="36" customWidth="1"/>
    <col min="13831" max="13831" width="6.6640625" style="36" customWidth="1"/>
    <col min="13832" max="13832" width="11.33203125" style="36" customWidth="1"/>
    <col min="13833" max="13833" width="12.33203125" style="36" customWidth="1"/>
    <col min="13834" max="14080" width="9.109375" style="36"/>
    <col min="14081" max="14081" width="3.5546875" style="36" customWidth="1"/>
    <col min="14082" max="14082" width="40.88671875" style="36" customWidth="1"/>
    <col min="14083" max="14083" width="5.109375" style="36" customWidth="1"/>
    <col min="14084" max="14085" width="4.33203125" style="36" customWidth="1"/>
    <col min="14086" max="14086" width="8.5546875" style="36" customWidth="1"/>
    <col min="14087" max="14087" width="6.6640625" style="36" customWidth="1"/>
    <col min="14088" max="14088" width="11.33203125" style="36" customWidth="1"/>
    <col min="14089" max="14089" width="12.33203125" style="36" customWidth="1"/>
    <col min="14090" max="14336" width="9.109375" style="36"/>
    <col min="14337" max="14337" width="3.5546875" style="36" customWidth="1"/>
    <col min="14338" max="14338" width="40.88671875" style="36" customWidth="1"/>
    <col min="14339" max="14339" width="5.109375" style="36" customWidth="1"/>
    <col min="14340" max="14341" width="4.33203125" style="36" customWidth="1"/>
    <col min="14342" max="14342" width="8.5546875" style="36" customWidth="1"/>
    <col min="14343" max="14343" width="6.6640625" style="36" customWidth="1"/>
    <col min="14344" max="14344" width="11.33203125" style="36" customWidth="1"/>
    <col min="14345" max="14345" width="12.33203125" style="36" customWidth="1"/>
    <col min="14346" max="14592" width="9.109375" style="36"/>
    <col min="14593" max="14593" width="3.5546875" style="36" customWidth="1"/>
    <col min="14594" max="14594" width="40.88671875" style="36" customWidth="1"/>
    <col min="14595" max="14595" width="5.109375" style="36" customWidth="1"/>
    <col min="14596" max="14597" width="4.33203125" style="36" customWidth="1"/>
    <col min="14598" max="14598" width="8.5546875" style="36" customWidth="1"/>
    <col min="14599" max="14599" width="6.6640625" style="36" customWidth="1"/>
    <col min="14600" max="14600" width="11.33203125" style="36" customWidth="1"/>
    <col min="14601" max="14601" width="12.33203125" style="36" customWidth="1"/>
    <col min="14602" max="14848" width="9.109375" style="36"/>
    <col min="14849" max="14849" width="3.5546875" style="36" customWidth="1"/>
    <col min="14850" max="14850" width="40.88671875" style="36" customWidth="1"/>
    <col min="14851" max="14851" width="5.109375" style="36" customWidth="1"/>
    <col min="14852" max="14853" width="4.33203125" style="36" customWidth="1"/>
    <col min="14854" max="14854" width="8.5546875" style="36" customWidth="1"/>
    <col min="14855" max="14855" width="6.6640625" style="36" customWidth="1"/>
    <col min="14856" max="14856" width="11.33203125" style="36" customWidth="1"/>
    <col min="14857" max="14857" width="12.33203125" style="36" customWidth="1"/>
    <col min="14858" max="15104" width="9.109375" style="36"/>
    <col min="15105" max="15105" width="3.5546875" style="36" customWidth="1"/>
    <col min="15106" max="15106" width="40.88671875" style="36" customWidth="1"/>
    <col min="15107" max="15107" width="5.109375" style="36" customWidth="1"/>
    <col min="15108" max="15109" width="4.33203125" style="36" customWidth="1"/>
    <col min="15110" max="15110" width="8.5546875" style="36" customWidth="1"/>
    <col min="15111" max="15111" width="6.6640625" style="36" customWidth="1"/>
    <col min="15112" max="15112" width="11.33203125" style="36" customWidth="1"/>
    <col min="15113" max="15113" width="12.33203125" style="36" customWidth="1"/>
    <col min="15114" max="15360" width="9.109375" style="36"/>
    <col min="15361" max="15361" width="3.5546875" style="36" customWidth="1"/>
    <col min="15362" max="15362" width="40.88671875" style="36" customWidth="1"/>
    <col min="15363" max="15363" width="5.109375" style="36" customWidth="1"/>
    <col min="15364" max="15365" width="4.33203125" style="36" customWidth="1"/>
    <col min="15366" max="15366" width="8.5546875" style="36" customWidth="1"/>
    <col min="15367" max="15367" width="6.6640625" style="36" customWidth="1"/>
    <col min="15368" max="15368" width="11.33203125" style="36" customWidth="1"/>
    <col min="15369" max="15369" width="12.33203125" style="36" customWidth="1"/>
    <col min="15370" max="15616" width="9.109375" style="36"/>
    <col min="15617" max="15617" width="3.5546875" style="36" customWidth="1"/>
    <col min="15618" max="15618" width="40.88671875" style="36" customWidth="1"/>
    <col min="15619" max="15619" width="5.109375" style="36" customWidth="1"/>
    <col min="15620" max="15621" width="4.33203125" style="36" customWidth="1"/>
    <col min="15622" max="15622" width="8.5546875" style="36" customWidth="1"/>
    <col min="15623" max="15623" width="6.6640625" style="36" customWidth="1"/>
    <col min="15624" max="15624" width="11.33203125" style="36" customWidth="1"/>
    <col min="15625" max="15625" width="12.33203125" style="36" customWidth="1"/>
    <col min="15626" max="15872" width="9.109375" style="36"/>
    <col min="15873" max="15873" width="3.5546875" style="36" customWidth="1"/>
    <col min="15874" max="15874" width="40.88671875" style="36" customWidth="1"/>
    <col min="15875" max="15875" width="5.109375" style="36" customWidth="1"/>
    <col min="15876" max="15877" width="4.33203125" style="36" customWidth="1"/>
    <col min="15878" max="15878" width="8.5546875" style="36" customWidth="1"/>
    <col min="15879" max="15879" width="6.6640625" style="36" customWidth="1"/>
    <col min="15880" max="15880" width="11.33203125" style="36" customWidth="1"/>
    <col min="15881" max="15881" width="12.33203125" style="36" customWidth="1"/>
    <col min="15882" max="16128" width="9.109375" style="36"/>
    <col min="16129" max="16129" width="3.5546875" style="36" customWidth="1"/>
    <col min="16130" max="16130" width="40.88671875" style="36" customWidth="1"/>
    <col min="16131" max="16131" width="5.109375" style="36" customWidth="1"/>
    <col min="16132" max="16133" width="4.33203125" style="36" customWidth="1"/>
    <col min="16134" max="16134" width="8.5546875" style="36" customWidth="1"/>
    <col min="16135" max="16135" width="6.6640625" style="36" customWidth="1"/>
    <col min="16136" max="16136" width="11.33203125" style="36" customWidth="1"/>
    <col min="16137" max="16137" width="12.33203125" style="36" customWidth="1"/>
    <col min="16138" max="16384" width="9.109375" style="36"/>
  </cols>
  <sheetData>
    <row r="1" spans="1:9" ht="75" customHeight="1" x14ac:dyDescent="0.25">
      <c r="A1" s="104"/>
      <c r="B1" s="105"/>
      <c r="C1" s="439" t="s">
        <v>541</v>
      </c>
      <c r="D1" s="439"/>
      <c r="E1" s="439"/>
      <c r="F1" s="439"/>
      <c r="G1" s="439"/>
      <c r="H1" s="439"/>
      <c r="I1" s="439"/>
    </row>
    <row r="2" spans="1:9" ht="13.5" customHeight="1" x14ac:dyDescent="0.25">
      <c r="A2" s="104"/>
      <c r="B2" s="105"/>
      <c r="C2" s="439"/>
      <c r="D2" s="439"/>
      <c r="E2" s="439"/>
      <c r="F2" s="439"/>
      <c r="G2" s="439"/>
      <c r="H2" s="439"/>
      <c r="I2" s="439"/>
    </row>
    <row r="3" spans="1:9" s="22" customFormat="1" ht="15.6" hidden="1" x14ac:dyDescent="0.3">
      <c r="A3" s="104"/>
      <c r="B3" s="105"/>
      <c r="C3" s="439"/>
      <c r="D3" s="439"/>
      <c r="E3" s="439"/>
      <c r="F3" s="439"/>
      <c r="G3" s="439"/>
      <c r="H3" s="439"/>
      <c r="I3" s="439"/>
    </row>
    <row r="4" spans="1:9" s="37" customFormat="1" hidden="1" x14ac:dyDescent="0.25">
      <c r="A4" s="106"/>
      <c r="B4" s="107"/>
      <c r="C4" s="439"/>
      <c r="D4" s="439"/>
      <c r="E4" s="439"/>
      <c r="F4" s="439"/>
      <c r="G4" s="439"/>
      <c r="H4" s="439"/>
      <c r="I4" s="439"/>
    </row>
    <row r="5" spans="1:9" s="39" customFormat="1" ht="30" customHeight="1" x14ac:dyDescent="0.25">
      <c r="A5" s="106"/>
      <c r="B5" s="107"/>
      <c r="C5" s="108"/>
      <c r="D5" s="108"/>
      <c r="E5" s="108"/>
      <c r="F5" s="108"/>
      <c r="G5" s="108"/>
      <c r="H5" s="141"/>
      <c r="I5" s="108"/>
    </row>
    <row r="6" spans="1:9" s="37" customFormat="1" ht="38.25" customHeight="1" x14ac:dyDescent="0.25">
      <c r="A6" s="449" t="s">
        <v>542</v>
      </c>
      <c r="B6" s="514"/>
      <c r="C6" s="514"/>
      <c r="D6" s="514"/>
      <c r="E6" s="514"/>
      <c r="F6" s="514"/>
      <c r="G6" s="514"/>
      <c r="H6" s="514"/>
      <c r="I6" s="514"/>
    </row>
    <row r="7" spans="1:9" s="37" customFormat="1" ht="13.8" thickBot="1" x14ac:dyDescent="0.3">
      <c r="A7" s="106"/>
      <c r="B7" s="107"/>
      <c r="C7" s="107"/>
      <c r="D7" s="107"/>
      <c r="E7" s="107"/>
      <c r="F7" s="109"/>
      <c r="G7" s="515" t="s">
        <v>52</v>
      </c>
      <c r="H7" s="515"/>
      <c r="I7" s="515"/>
    </row>
    <row r="8" spans="1:9" s="37" customFormat="1" ht="17.25" customHeight="1" x14ac:dyDescent="0.25">
      <c r="A8" s="110" t="s">
        <v>53</v>
      </c>
      <c r="B8" s="111" t="s">
        <v>51</v>
      </c>
      <c r="C8" s="112" t="s">
        <v>113</v>
      </c>
      <c r="D8" s="112" t="s">
        <v>114</v>
      </c>
      <c r="E8" s="112" t="s">
        <v>115</v>
      </c>
      <c r="F8" s="112" t="s">
        <v>116</v>
      </c>
      <c r="G8" s="112" t="s">
        <v>117</v>
      </c>
      <c r="H8" s="149" t="s">
        <v>176</v>
      </c>
      <c r="I8" s="113" t="s">
        <v>12</v>
      </c>
    </row>
    <row r="9" spans="1:9" s="38" customFormat="1" ht="17.25" customHeight="1" x14ac:dyDescent="0.25">
      <c r="A9" s="171">
        <v>1</v>
      </c>
      <c r="B9" s="115">
        <v>2</v>
      </c>
      <c r="C9" s="116" t="s">
        <v>55</v>
      </c>
      <c r="D9" s="116" t="s">
        <v>56</v>
      </c>
      <c r="E9" s="116" t="s">
        <v>57</v>
      </c>
      <c r="F9" s="116" t="s">
        <v>58</v>
      </c>
      <c r="G9" s="116" t="s">
        <v>59</v>
      </c>
      <c r="H9" s="150" t="s">
        <v>202</v>
      </c>
      <c r="I9" s="117">
        <v>9</v>
      </c>
    </row>
    <row r="10" spans="1:9" s="39" customFormat="1" ht="20.25" customHeight="1" x14ac:dyDescent="0.25">
      <c r="A10" s="183">
        <v>1</v>
      </c>
      <c r="B10" s="172" t="str">
        <f>'9'!D7</f>
        <v>Общегосударственные вопросы</v>
      </c>
      <c r="C10" s="169" t="s">
        <v>112</v>
      </c>
      <c r="D10" s="169" t="str">
        <f>'9'!E7</f>
        <v>01</v>
      </c>
      <c r="E10" s="169" t="str">
        <f>'9'!F7</f>
        <v>00</v>
      </c>
      <c r="F10" s="169" t="str">
        <f>'9'!G7</f>
        <v>0000000000</v>
      </c>
      <c r="G10" s="173" t="str">
        <f>'9'!H7</f>
        <v>000</v>
      </c>
      <c r="H10" s="407">
        <f>'9'!I7</f>
        <v>341.87</v>
      </c>
      <c r="I10" s="405">
        <f>'9'!J7</f>
        <v>2377.87</v>
      </c>
    </row>
    <row r="11" spans="1:9" ht="16.5" customHeight="1" x14ac:dyDescent="0.25">
      <c r="A11" s="184">
        <v>2</v>
      </c>
      <c r="B11" s="172" t="str">
        <f>'9'!D8</f>
        <v>Непрограммные направления деятельности</v>
      </c>
      <c r="C11" s="169" t="s">
        <v>112</v>
      </c>
      <c r="D11" s="169" t="str">
        <f>'9'!E8</f>
        <v>01</v>
      </c>
      <c r="E11" s="169" t="str">
        <f>'9'!F8</f>
        <v>02</v>
      </c>
      <c r="F11" s="169" t="str">
        <f>'9'!G8</f>
        <v>0000000000</v>
      </c>
      <c r="G11" s="173" t="str">
        <f>'9'!H8</f>
        <v>000</v>
      </c>
      <c r="H11" s="404">
        <f>'9'!I8</f>
        <v>27.599999999999998</v>
      </c>
      <c r="I11" s="406">
        <f>'9'!J8</f>
        <v>600</v>
      </c>
    </row>
    <row r="12" spans="1:9" s="37" customFormat="1" ht="48.75" customHeight="1" x14ac:dyDescent="0.25">
      <c r="A12" s="183">
        <v>3</v>
      </c>
      <c r="B12" s="172" t="str">
        <f>'9'!D9</f>
        <v>Функционирование высшего должностного лица субъекта Российской Федерации и муниципального образования</v>
      </c>
      <c r="C12" s="169" t="s">
        <v>112</v>
      </c>
      <c r="D12" s="169" t="str">
        <f>'9'!E9</f>
        <v>01</v>
      </c>
      <c r="E12" s="169" t="str">
        <f>'9'!F9</f>
        <v>02</v>
      </c>
      <c r="F12" s="169" t="str">
        <f>'9'!G9</f>
        <v>991Г000100</v>
      </c>
      <c r="G12" s="173" t="str">
        <f>'9'!H9</f>
        <v>000</v>
      </c>
      <c r="H12" s="404">
        <f>'9'!I9</f>
        <v>27.599999999999998</v>
      </c>
      <c r="I12" s="406">
        <f>'9'!J9</f>
        <v>600</v>
      </c>
    </row>
    <row r="13" spans="1:9" s="38" customFormat="1" ht="30.75" customHeight="1" x14ac:dyDescent="0.25">
      <c r="A13" s="183">
        <v>4</v>
      </c>
      <c r="B13" s="172" t="str">
        <f>'9'!D10</f>
        <v>Высшее должностное лицо сельского поселения и его заместители</v>
      </c>
      <c r="C13" s="169" t="s">
        <v>112</v>
      </c>
      <c r="D13" s="169" t="str">
        <f>'9'!E10</f>
        <v>01</v>
      </c>
      <c r="E13" s="169" t="str">
        <f>'9'!F10</f>
        <v>02</v>
      </c>
      <c r="F13" s="169" t="str">
        <f>'9'!G10</f>
        <v>991Г000100</v>
      </c>
      <c r="G13" s="173" t="str">
        <f>'9'!H10</f>
        <v>000</v>
      </c>
      <c r="H13" s="404">
        <f>'9'!I10</f>
        <v>27.599999999999998</v>
      </c>
      <c r="I13" s="406">
        <f>'9'!J10</f>
        <v>600</v>
      </c>
    </row>
    <row r="14" spans="1:9" s="39" customFormat="1" ht="32.25" customHeight="1" x14ac:dyDescent="0.25">
      <c r="A14" s="184">
        <v>5</v>
      </c>
      <c r="B14" s="172" t="str">
        <f>'9'!D11</f>
        <v xml:space="preserve">Фонд оплаты труда государственных (муниципальных) органов </v>
      </c>
      <c r="C14" s="169" t="s">
        <v>112</v>
      </c>
      <c r="D14" s="169" t="str">
        <f>'9'!E11</f>
        <v>01</v>
      </c>
      <c r="E14" s="169" t="str">
        <f>'9'!F11</f>
        <v>02</v>
      </c>
      <c r="F14" s="169" t="str">
        <f>'9'!G11</f>
        <v>991Г000110</v>
      </c>
      <c r="G14" s="173" t="str">
        <f>'9'!H11</f>
        <v>121</v>
      </c>
      <c r="H14" s="404">
        <f>'9'!I11</f>
        <v>20.399999999999999</v>
      </c>
      <c r="I14" s="406">
        <f>'9'!J11</f>
        <v>460</v>
      </c>
    </row>
    <row r="15" spans="1:9" s="39" customFormat="1" ht="32.25" customHeight="1" x14ac:dyDescent="0.25">
      <c r="A15" s="183">
        <v>6</v>
      </c>
      <c r="B15" s="172" t="str">
        <f>'9'!D12</f>
        <v xml:space="preserve">Фонд оплаты труда государственных (муниципальных) органов </v>
      </c>
      <c r="C15" s="169" t="s">
        <v>112</v>
      </c>
      <c r="D15" s="169" t="str">
        <f>'9'!E12</f>
        <v>01</v>
      </c>
      <c r="E15" s="169" t="str">
        <f>'9'!F12</f>
        <v>02</v>
      </c>
      <c r="F15" s="169" t="str">
        <f>'9'!G12</f>
        <v>991Г0S8500</v>
      </c>
      <c r="G15" s="173" t="str">
        <f>'9'!H12</f>
        <v>121</v>
      </c>
      <c r="H15" s="404">
        <f>'9'!I12</f>
        <v>0</v>
      </c>
      <c r="I15" s="406">
        <f>'9'!J12</f>
        <v>0</v>
      </c>
    </row>
    <row r="16" spans="1:9" s="37" customFormat="1" ht="31.5" customHeight="1" x14ac:dyDescent="0.25">
      <c r="A16" s="183">
        <v>7</v>
      </c>
      <c r="B16" s="172" t="str">
        <f>'9'!D13</f>
        <v>Взносы по обязательному социальному страхованию</v>
      </c>
      <c r="C16" s="169" t="s">
        <v>112</v>
      </c>
      <c r="D16" s="169" t="str">
        <f>'9'!E13</f>
        <v>01</v>
      </c>
      <c r="E16" s="169" t="str">
        <f>'9'!F13</f>
        <v>02</v>
      </c>
      <c r="F16" s="169" t="str">
        <f>'9'!G13</f>
        <v>991Г000120</v>
      </c>
      <c r="G16" s="173" t="str">
        <f>'9'!H13</f>
        <v>129</v>
      </c>
      <c r="H16" s="404">
        <f>'9'!I13</f>
        <v>7.2</v>
      </c>
      <c r="I16" s="406">
        <f>'9'!J13</f>
        <v>140</v>
      </c>
    </row>
    <row r="17" spans="1:10" s="37" customFormat="1" ht="31.5" customHeight="1" x14ac:dyDescent="0.25">
      <c r="A17" s="184">
        <v>8</v>
      </c>
      <c r="B17" s="172" t="str">
        <f>'9'!D14</f>
        <v>Взносы по обязательному социальному страхованию</v>
      </c>
      <c r="C17" s="169" t="s">
        <v>112</v>
      </c>
      <c r="D17" s="169" t="str">
        <f>'9'!E14</f>
        <v>01</v>
      </c>
      <c r="E17" s="169" t="str">
        <f>'9'!F14</f>
        <v>02</v>
      </c>
      <c r="F17" s="169" t="str">
        <f>'9'!G14</f>
        <v>991Г0S8500</v>
      </c>
      <c r="G17" s="173" t="str">
        <f>'9'!H14</f>
        <v>129</v>
      </c>
      <c r="H17" s="404">
        <f>'9'!I14</f>
        <v>0</v>
      </c>
      <c r="I17" s="406">
        <f>'9'!J14</f>
        <v>0</v>
      </c>
    </row>
    <row r="18" spans="1:10" s="39" customFormat="1" ht="45" customHeight="1" x14ac:dyDescent="0.25">
      <c r="A18" s="183">
        <v>9</v>
      </c>
      <c r="B18" s="172" t="str">
        <f>'9'!D15</f>
        <v>Прочая закупка товаров, работ и услуг для обеспечения государственных (муниципальных) нужд</v>
      </c>
      <c r="C18" s="169" t="s">
        <v>112</v>
      </c>
      <c r="D18" s="169" t="str">
        <f>'9'!E15</f>
        <v>01</v>
      </c>
      <c r="E18" s="169" t="str">
        <f>'9'!F15</f>
        <v>02</v>
      </c>
      <c r="F18" s="169" t="str">
        <f>'9'!G15</f>
        <v>991Г000130</v>
      </c>
      <c r="G18" s="173" t="str">
        <f>'9'!H15</f>
        <v>244</v>
      </c>
      <c r="H18" s="404" t="str">
        <f>'9'!I15</f>
        <v>0</v>
      </c>
      <c r="I18" s="406">
        <f>'9'!J15</f>
        <v>0</v>
      </c>
    </row>
    <row r="19" spans="1:10" ht="20.25" customHeight="1" x14ac:dyDescent="0.25">
      <c r="A19" s="183">
        <v>10</v>
      </c>
      <c r="B19" s="172" t="str">
        <f>'9'!D16</f>
        <v>Непрограммные направления деятельности</v>
      </c>
      <c r="C19" s="169" t="s">
        <v>112</v>
      </c>
      <c r="D19" s="169" t="str">
        <f>'9'!E16</f>
        <v>01</v>
      </c>
      <c r="E19" s="169" t="str">
        <f>'9'!F16</f>
        <v>04</v>
      </c>
      <c r="F19" s="169" t="str">
        <f>'9'!G16</f>
        <v>0000000000</v>
      </c>
      <c r="G19" s="173" t="str">
        <f>'9'!H16</f>
        <v>000</v>
      </c>
      <c r="H19" s="404">
        <v>279.87</v>
      </c>
      <c r="I19" s="406">
        <f>'9'!J16</f>
        <v>1693.17</v>
      </c>
    </row>
    <row r="20" spans="1:10" s="38" customFormat="1" ht="63.75" customHeight="1" x14ac:dyDescent="0.25">
      <c r="A20" s="184">
        <v>11</v>
      </c>
      <c r="B20" s="172" t="str">
        <f>'9'!D17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20" s="169" t="s">
        <v>112</v>
      </c>
      <c r="D20" s="169" t="str">
        <f>'9'!E17</f>
        <v>01</v>
      </c>
      <c r="E20" s="169" t="str">
        <f>'9'!F17</f>
        <v>04</v>
      </c>
      <c r="F20" s="169" t="str">
        <f>'9'!G17</f>
        <v>0000000000</v>
      </c>
      <c r="G20" s="173" t="str">
        <f>'9'!H17</f>
        <v>000</v>
      </c>
      <c r="H20" s="404">
        <f>'9'!I17</f>
        <v>279.87</v>
      </c>
      <c r="I20" s="406">
        <f>'9'!J17</f>
        <v>1693.17</v>
      </c>
    </row>
    <row r="21" spans="1:10" ht="31.2" x14ac:dyDescent="0.25">
      <c r="A21" s="183">
        <v>12</v>
      </c>
      <c r="B21" s="172" t="str">
        <f>'9'!D18</f>
        <v xml:space="preserve">Фонд оплаты труда государственных (муниципальных) органов </v>
      </c>
      <c r="C21" s="169" t="s">
        <v>112</v>
      </c>
      <c r="D21" s="169" t="str">
        <f>'9'!E18</f>
        <v>01</v>
      </c>
      <c r="E21" s="169" t="str">
        <f>'9'!F18</f>
        <v>04</v>
      </c>
      <c r="F21" s="169" t="str">
        <f>'9'!G18</f>
        <v>992А000210</v>
      </c>
      <c r="G21" s="173" t="str">
        <f>'9'!H18</f>
        <v>121</v>
      </c>
      <c r="H21" s="404">
        <f>'9'!I18</f>
        <v>-100.25152</v>
      </c>
      <c r="I21" s="406">
        <f>'9'!J18</f>
        <v>779.84848</v>
      </c>
    </row>
    <row r="22" spans="1:10" ht="31.2" x14ac:dyDescent="0.25">
      <c r="A22" s="183">
        <v>13</v>
      </c>
      <c r="B22" s="172" t="str">
        <f>'9'!D19</f>
        <v xml:space="preserve">Фонд оплаты труда государственных (муниципальных) органов </v>
      </c>
      <c r="C22" s="169" t="s">
        <v>112</v>
      </c>
      <c r="D22" s="169" t="str">
        <f>'9'!E19</f>
        <v>01</v>
      </c>
      <c r="E22" s="169" t="str">
        <f>'9'!F19</f>
        <v>04</v>
      </c>
      <c r="F22" s="169" t="str">
        <f>'9'!G19</f>
        <v>992А0S8500</v>
      </c>
      <c r="G22" s="173" t="str">
        <f>'9'!H19</f>
        <v>121</v>
      </c>
      <c r="H22" s="404">
        <f>'9'!I19</f>
        <v>280.15152</v>
      </c>
      <c r="I22" s="406">
        <f>'9'!J19</f>
        <v>280.15152</v>
      </c>
    </row>
    <row r="23" spans="1:10" ht="33.75" customHeight="1" x14ac:dyDescent="0.25">
      <c r="A23" s="184">
        <v>14</v>
      </c>
      <c r="B23" s="172" t="str">
        <f>'9'!D20</f>
        <v>Взносы по обязательному социальному страхованию</v>
      </c>
      <c r="C23" s="169" t="s">
        <v>112</v>
      </c>
      <c r="D23" s="169" t="str">
        <f>'9'!E20</f>
        <v>01</v>
      </c>
      <c r="E23" s="169" t="str">
        <f>'9'!F20</f>
        <v>04</v>
      </c>
      <c r="F23" s="169" t="str">
        <f>'9'!G20</f>
        <v>992А000220</v>
      </c>
      <c r="G23" s="173" t="str">
        <f>'9'!H20</f>
        <v>129</v>
      </c>
      <c r="H23" s="404">
        <f>'9'!I20</f>
        <v>-30.3</v>
      </c>
      <c r="I23" s="406">
        <f>'9'!J20</f>
        <v>235</v>
      </c>
      <c r="J23" s="86"/>
    </row>
    <row r="24" spans="1:10" ht="33.75" customHeight="1" x14ac:dyDescent="0.25">
      <c r="A24" s="183">
        <v>15</v>
      </c>
      <c r="B24" s="172" t="str">
        <f>'9'!D21</f>
        <v>Взносы по обязательному социальному страхованию</v>
      </c>
      <c r="C24" s="169" t="s">
        <v>112</v>
      </c>
      <c r="D24" s="169" t="str">
        <f>'9'!E21</f>
        <v>01</v>
      </c>
      <c r="E24" s="169" t="str">
        <f>'9'!F21</f>
        <v>04</v>
      </c>
      <c r="F24" s="169" t="str">
        <f>'9'!G21</f>
        <v>992А0S8500</v>
      </c>
      <c r="G24" s="173" t="str">
        <f>'9'!H21</f>
        <v>129</v>
      </c>
      <c r="H24" s="404">
        <f>'9'!I21</f>
        <v>85</v>
      </c>
      <c r="I24" s="406">
        <f>'9'!J21</f>
        <v>85</v>
      </c>
      <c r="J24" s="86"/>
    </row>
    <row r="25" spans="1:10" ht="46.8" x14ac:dyDescent="0.25">
      <c r="A25" s="183">
        <v>16</v>
      </c>
      <c r="B25" s="172" t="str">
        <f>'9'!D22</f>
        <v>Прочая закупка товаров, работ и услуг для обеспечения государственных (муниципальных) нужд</v>
      </c>
      <c r="C25" s="169" t="s">
        <v>112</v>
      </c>
      <c r="D25" s="169" t="str">
        <f>'9'!E22</f>
        <v>01</v>
      </c>
      <c r="E25" s="169" t="str">
        <f>'9'!F22</f>
        <v>04</v>
      </c>
      <c r="F25" s="169" t="str">
        <f>'9'!G22</f>
        <v>992А000230</v>
      </c>
      <c r="G25" s="173" t="str">
        <f>'9'!H22</f>
        <v>244</v>
      </c>
      <c r="H25" s="404">
        <f>'9'!I22</f>
        <v>-72.73</v>
      </c>
      <c r="I25" s="406">
        <f>'9'!J22</f>
        <v>52.17</v>
      </c>
    </row>
    <row r="26" spans="1:10" ht="15.6" x14ac:dyDescent="0.25">
      <c r="A26" s="184" t="s">
        <v>466</v>
      </c>
      <c r="B26" s="172" t="str">
        <f>'9'!D23</f>
        <v>Закупка энергетических ресурсов</v>
      </c>
      <c r="C26" s="169" t="s">
        <v>112</v>
      </c>
      <c r="D26" s="169" t="str">
        <f>'9'!E23</f>
        <v>01</v>
      </c>
      <c r="E26" s="169" t="str">
        <f>'9'!F23</f>
        <v>04</v>
      </c>
      <c r="F26" s="169" t="str">
        <f>'9'!G23</f>
        <v>992А000230</v>
      </c>
      <c r="G26" s="173" t="str">
        <f>'9'!H23</f>
        <v>247</v>
      </c>
      <c r="H26" s="404">
        <f>'9'!I23</f>
        <v>180</v>
      </c>
      <c r="I26" s="406">
        <f>'9'!J23</f>
        <v>215</v>
      </c>
    </row>
    <row r="27" spans="1:10" ht="42" customHeight="1" x14ac:dyDescent="0.25">
      <c r="A27" s="184" t="s">
        <v>465</v>
      </c>
      <c r="B27" s="172" t="str">
        <f>'9'!D24</f>
        <v>Обеспечение информатизации бюджетного процесса в муниципальных образованиях в Республике Алтай</v>
      </c>
      <c r="C27" s="169" t="s">
        <v>112</v>
      </c>
      <c r="D27" s="169" t="str">
        <f>'9'!E24</f>
        <v>01</v>
      </c>
      <c r="E27" s="169" t="str">
        <f>'9'!F24</f>
        <v>04</v>
      </c>
      <c r="F27" s="169" t="str">
        <f>'9'!G24</f>
        <v>992А0S9600</v>
      </c>
      <c r="G27" s="173" t="str">
        <f>'9'!H24</f>
        <v>244</v>
      </c>
      <c r="H27" s="404">
        <f>'9'!I24</f>
        <v>0</v>
      </c>
      <c r="I27" s="406">
        <f>'9'!J24</f>
        <v>0</v>
      </c>
    </row>
    <row r="28" spans="1:10" ht="31.2" x14ac:dyDescent="0.25">
      <c r="A28" s="183" t="s">
        <v>467</v>
      </c>
      <c r="B28" s="172" t="str">
        <f>'9'!D25</f>
        <v>Уплата налога на имущество организаций и земельного налога</v>
      </c>
      <c r="C28" s="169" t="s">
        <v>112</v>
      </c>
      <c r="D28" s="169" t="str">
        <f>'9'!E25</f>
        <v>01</v>
      </c>
      <c r="E28" s="169" t="str">
        <f>'9'!F25</f>
        <v>04</v>
      </c>
      <c r="F28" s="169" t="str">
        <f>'9'!G25</f>
        <v>992А000240</v>
      </c>
      <c r="G28" s="173" t="str">
        <f>'9'!H25</f>
        <v>850</v>
      </c>
      <c r="H28" s="404">
        <f>'9'!I25</f>
        <v>-62</v>
      </c>
      <c r="I28" s="406">
        <f>'9'!J25</f>
        <v>46</v>
      </c>
    </row>
    <row r="29" spans="1:10" ht="31.2" x14ac:dyDescent="0.25">
      <c r="A29" s="183" t="s">
        <v>468</v>
      </c>
      <c r="B29" s="172" t="str">
        <f>'9'!D26</f>
        <v>Уплата налога на имущество организаций и земельного налога</v>
      </c>
      <c r="C29" s="169" t="s">
        <v>112</v>
      </c>
      <c r="D29" s="169" t="str">
        <f>'9'!E26</f>
        <v>01</v>
      </c>
      <c r="E29" s="169" t="str">
        <f>'9'!F26</f>
        <v>04</v>
      </c>
      <c r="F29" s="169" t="str">
        <f>'9'!G26</f>
        <v>992А000240</v>
      </c>
      <c r="G29" s="173" t="str">
        <f>'9'!H26</f>
        <v>851</v>
      </c>
      <c r="H29" s="404">
        <f>'9'!I26</f>
        <v>-51</v>
      </c>
      <c r="I29" s="406">
        <f>'9'!J26</f>
        <v>44</v>
      </c>
    </row>
    <row r="30" spans="1:10" ht="24.75" customHeight="1" x14ac:dyDescent="0.25">
      <c r="A30" s="184" t="s">
        <v>469</v>
      </c>
      <c r="B30" s="172" t="str">
        <f>'9'!D27</f>
        <v>Уплата прочих налогов, сборов и иных платежей</v>
      </c>
      <c r="C30" s="169" t="s">
        <v>112</v>
      </c>
      <c r="D30" s="169" t="str">
        <f>'9'!E27</f>
        <v>01</v>
      </c>
      <c r="E30" s="169" t="str">
        <f>'9'!F27</f>
        <v>04</v>
      </c>
      <c r="F30" s="169" t="str">
        <f>'9'!G27</f>
        <v>992А000240</v>
      </c>
      <c r="G30" s="173" t="str">
        <f>'9'!H27</f>
        <v>852</v>
      </c>
      <c r="H30" s="404">
        <f>'9'!I27</f>
        <v>-7</v>
      </c>
      <c r="I30" s="406">
        <f>'9'!J27</f>
        <v>1</v>
      </c>
    </row>
    <row r="31" spans="1:10" ht="22.5" customHeight="1" x14ac:dyDescent="0.25">
      <c r="A31" s="183" t="s">
        <v>470</v>
      </c>
      <c r="B31" s="172" t="str">
        <f>'9'!D28</f>
        <v>Уплата прочих налогов, сборов и иных платежей</v>
      </c>
      <c r="C31" s="169" t="s">
        <v>112</v>
      </c>
      <c r="D31" s="169" t="str">
        <f>'9'!E28</f>
        <v>01</v>
      </c>
      <c r="E31" s="169" t="str">
        <f>'9'!F28</f>
        <v>04</v>
      </c>
      <c r="F31" s="169" t="str">
        <f>'9'!G28</f>
        <v>992А000240</v>
      </c>
      <c r="G31" s="173" t="str">
        <f>'9'!H28</f>
        <v>853</v>
      </c>
      <c r="H31" s="404">
        <f>'9'!I28</f>
        <v>-4</v>
      </c>
      <c r="I31" s="406">
        <f>'9'!J28</f>
        <v>1</v>
      </c>
    </row>
    <row r="32" spans="1:10" ht="46.8" x14ac:dyDescent="0.25">
      <c r="A32" s="183" t="s">
        <v>471</v>
      </c>
      <c r="B32" s="172" t="str">
        <f>'9'!D29</f>
        <v>Обеспечение деятельности финансовых, налоговых и таможенных органов финансового (финансово-бюджетного) надзора</v>
      </c>
      <c r="C32" s="169" t="s">
        <v>112</v>
      </c>
      <c r="D32" s="169" t="str">
        <f>'9'!E29</f>
        <v>01</v>
      </c>
      <c r="E32" s="169" t="str">
        <f>'9'!F29</f>
        <v>06</v>
      </c>
      <c r="F32" s="169" t="str">
        <f>'9'!G29</f>
        <v>992А000230</v>
      </c>
      <c r="G32" s="173" t="str">
        <f>'9'!H29</f>
        <v>000</v>
      </c>
      <c r="H32" s="404">
        <f>'9'!I29</f>
        <v>0</v>
      </c>
      <c r="I32" s="406">
        <f>'9'!J29</f>
        <v>0.3</v>
      </c>
    </row>
    <row r="33" spans="1:9" ht="18" customHeight="1" x14ac:dyDescent="0.25">
      <c r="A33" s="184" t="s">
        <v>472</v>
      </c>
      <c r="B33" s="172" t="str">
        <f>'9'!D30</f>
        <v>Иные межбюджетные трансферты</v>
      </c>
      <c r="C33" s="169" t="s">
        <v>112</v>
      </c>
      <c r="D33" s="169" t="str">
        <f>'9'!E30</f>
        <v>01</v>
      </c>
      <c r="E33" s="169" t="str">
        <f>'9'!F30</f>
        <v>06</v>
      </c>
      <c r="F33" s="169" t="str">
        <f>'9'!G30</f>
        <v>992А000230</v>
      </c>
      <c r="G33" s="173" t="str">
        <f>'9'!H30</f>
        <v>540</v>
      </c>
      <c r="H33" s="404">
        <f>'9'!I30</f>
        <v>0</v>
      </c>
      <c r="I33" s="406">
        <f>'9'!J30</f>
        <v>0.3</v>
      </c>
    </row>
    <row r="34" spans="1:9" ht="21.75" customHeight="1" x14ac:dyDescent="0.25">
      <c r="A34" s="183" t="s">
        <v>473</v>
      </c>
      <c r="B34" s="172" t="str">
        <f>'9'!D31</f>
        <v>Обеспечение проведения выборов и референдумов</v>
      </c>
      <c r="C34" s="169" t="s">
        <v>112</v>
      </c>
      <c r="D34" s="169" t="str">
        <f>'9'!E31</f>
        <v>01</v>
      </c>
      <c r="E34" s="169" t="str">
        <f>'9'!F31</f>
        <v>07</v>
      </c>
      <c r="F34" s="169" t="str">
        <f>'9'!G31</f>
        <v>992А000230</v>
      </c>
      <c r="G34" s="173" t="str">
        <f>'9'!H31</f>
        <v>000</v>
      </c>
      <c r="H34" s="404">
        <f>'9'!I31</f>
        <v>55.8</v>
      </c>
      <c r="I34" s="406">
        <f>'9'!J31</f>
        <v>55.8</v>
      </c>
    </row>
    <row r="35" spans="1:9" ht="18.75" customHeight="1" x14ac:dyDescent="0.25">
      <c r="A35" s="183" t="s">
        <v>474</v>
      </c>
      <c r="B35" s="172" t="str">
        <f>'9'!D32</f>
        <v>Специальные расходы</v>
      </c>
      <c r="C35" s="169" t="s">
        <v>112</v>
      </c>
      <c r="D35" s="169" t="str">
        <f>'9'!E32</f>
        <v>01</v>
      </c>
      <c r="E35" s="169" t="str">
        <f>'9'!F32</f>
        <v>07</v>
      </c>
      <c r="F35" s="169" t="str">
        <f>'9'!G32</f>
        <v>992А000230</v>
      </c>
      <c r="G35" s="173" t="str">
        <f>'9'!H32</f>
        <v>880</v>
      </c>
      <c r="H35" s="404">
        <f>'9'!I32</f>
        <v>55.8</v>
      </c>
      <c r="I35" s="406">
        <f>'9'!J32</f>
        <v>55.8</v>
      </c>
    </row>
    <row r="36" spans="1:9" ht="18.75" customHeight="1" x14ac:dyDescent="0.25">
      <c r="A36" s="184" t="s">
        <v>475</v>
      </c>
      <c r="B36" s="172" t="str">
        <f>'9'!D33</f>
        <v>Резервный фонд муниципального образования «Сейкинское сельское поселение»</v>
      </c>
      <c r="C36" s="169" t="s">
        <v>112</v>
      </c>
      <c r="D36" s="169" t="str">
        <f>'9'!E33</f>
        <v>01</v>
      </c>
      <c r="E36" s="169" t="str">
        <f>'9'!F33</f>
        <v>11</v>
      </c>
      <c r="F36" s="169" t="str">
        <f>'9'!G33</f>
        <v>995Ш000510</v>
      </c>
      <c r="G36" s="173" t="str">
        <f>'9'!H33</f>
        <v>000</v>
      </c>
      <c r="H36" s="404">
        <f>'9'!I33</f>
        <v>-35</v>
      </c>
      <c r="I36" s="406">
        <f>'9'!J33</f>
        <v>15</v>
      </c>
    </row>
    <row r="37" spans="1:9" ht="18.75" customHeight="1" x14ac:dyDescent="0.25">
      <c r="A37" s="183" t="s">
        <v>476</v>
      </c>
      <c r="B37" s="172" t="str">
        <f>'9'!D34</f>
        <v>Резервный фонд местной администрации</v>
      </c>
      <c r="C37" s="169" t="s">
        <v>112</v>
      </c>
      <c r="D37" s="169" t="str">
        <f>'9'!E34</f>
        <v>01</v>
      </c>
      <c r="E37" s="169" t="str">
        <f>'9'!F34</f>
        <v>11</v>
      </c>
      <c r="F37" s="169" t="str">
        <f>'9'!G34</f>
        <v>995Ш000510</v>
      </c>
      <c r="G37" s="173" t="str">
        <f>'9'!H34</f>
        <v>870</v>
      </c>
      <c r="H37" s="404">
        <f>'9'!I34</f>
        <v>-35</v>
      </c>
      <c r="I37" s="406">
        <f>'9'!J34</f>
        <v>15</v>
      </c>
    </row>
    <row r="38" spans="1:9" ht="18.75" customHeight="1" x14ac:dyDescent="0.25">
      <c r="A38" s="184" t="s">
        <v>477</v>
      </c>
      <c r="B38" s="172" t="str">
        <f>'9'!D35</f>
        <v>Другие общегосударственные вопросы</v>
      </c>
      <c r="C38" s="169" t="s">
        <v>112</v>
      </c>
      <c r="D38" s="169" t="str">
        <f>'9'!E35</f>
        <v>01</v>
      </c>
      <c r="E38" s="169" t="str">
        <f>'9'!F35</f>
        <v>13</v>
      </c>
      <c r="F38" s="169" t="str">
        <f>'9'!G35</f>
        <v>1110245300</v>
      </c>
      <c r="G38" s="173" t="str">
        <f>'9'!H35</f>
        <v>000</v>
      </c>
      <c r="H38" s="404">
        <f>'9'!I35</f>
        <v>13.6</v>
      </c>
      <c r="I38" s="406">
        <f>'9'!J35</f>
        <v>13.6</v>
      </c>
    </row>
    <row r="39" spans="1:9" ht="69.599999999999994" customHeight="1" x14ac:dyDescent="0.25">
      <c r="A39" s="183" t="s">
        <v>478</v>
      </c>
      <c r="B39" s="172" t="str">
        <f>'9'!D36</f>
        <v>Субвенции на осуществление государственных полномочий Республики Алтай в обласи законодательства об административных правонарушениях</v>
      </c>
      <c r="C39" s="169" t="s">
        <v>112</v>
      </c>
      <c r="D39" s="169" t="str">
        <f>'9'!E36</f>
        <v>01</v>
      </c>
      <c r="E39" s="169" t="str">
        <f>'9'!F36</f>
        <v>13</v>
      </c>
      <c r="F39" s="169" t="s">
        <v>432</v>
      </c>
      <c r="G39" s="173" t="str">
        <f>'9'!H36</f>
        <v>244</v>
      </c>
      <c r="H39" s="404">
        <f>'9'!I36</f>
        <v>13.6</v>
      </c>
      <c r="I39" s="406">
        <f>'9'!J36</f>
        <v>13.6</v>
      </c>
    </row>
    <row r="40" spans="1:9" ht="23.25" customHeight="1" x14ac:dyDescent="0.25">
      <c r="A40" s="183" t="s">
        <v>479</v>
      </c>
      <c r="B40" s="172" t="str">
        <f>'9'!D37</f>
        <v>Непрограммные направления деятельности</v>
      </c>
      <c r="C40" s="169" t="s">
        <v>112</v>
      </c>
      <c r="D40" s="169" t="str">
        <f>'9'!E37</f>
        <v>02</v>
      </c>
      <c r="E40" s="169" t="str">
        <f>'9'!F37</f>
        <v>03</v>
      </c>
      <c r="F40" s="169" t="str">
        <f>'9'!G37</f>
        <v>0000000000</v>
      </c>
      <c r="G40" s="173" t="str">
        <f>'9'!H37</f>
        <v>000</v>
      </c>
      <c r="H40" s="407">
        <f>'9'!I37</f>
        <v>62.000000000000007</v>
      </c>
      <c r="I40" s="405">
        <f>'9'!J37</f>
        <v>412.1</v>
      </c>
    </row>
    <row r="41" spans="1:9" ht="20.25" customHeight="1" x14ac:dyDescent="0.25">
      <c r="A41" s="184" t="s">
        <v>480</v>
      </c>
      <c r="B41" s="172" t="str">
        <f>'9'!D38</f>
        <v>Национальная оборона</v>
      </c>
      <c r="C41" s="169" t="s">
        <v>112</v>
      </c>
      <c r="D41" s="169" t="str">
        <f>'9'!E38</f>
        <v>02</v>
      </c>
      <c r="E41" s="169" t="str">
        <f>'9'!F38</f>
        <v>03</v>
      </c>
      <c r="F41" s="169" t="str">
        <f>'9'!G38</f>
        <v>0000000000</v>
      </c>
      <c r="G41" s="173" t="str">
        <f>'9'!H38</f>
        <v>000</v>
      </c>
      <c r="H41" s="404">
        <f>'9'!I38</f>
        <v>62.000000000000007</v>
      </c>
      <c r="I41" s="406">
        <f>'9'!J38</f>
        <v>412.1</v>
      </c>
    </row>
    <row r="42" spans="1:9" ht="16.5" customHeight="1" x14ac:dyDescent="0.25">
      <c r="A42" s="183" t="s">
        <v>481</v>
      </c>
      <c r="B42" s="172" t="str">
        <f>'9'!D39</f>
        <v>Мобилизационная и вневойсковая подготовка</v>
      </c>
      <c r="C42" s="169" t="s">
        <v>112</v>
      </c>
      <c r="D42" s="169" t="str">
        <f>'9'!E39</f>
        <v>02</v>
      </c>
      <c r="E42" s="169" t="str">
        <f>'9'!F39</f>
        <v>03</v>
      </c>
      <c r="F42" s="169" t="str">
        <f>'9'!G39</f>
        <v>993В051180</v>
      </c>
      <c r="G42" s="173" t="str">
        <f>'9'!H39</f>
        <v>000</v>
      </c>
      <c r="H42" s="404">
        <f>'9'!I39</f>
        <v>62.000000000000007</v>
      </c>
      <c r="I42" s="406">
        <f>'9'!J39</f>
        <v>412.1</v>
      </c>
    </row>
    <row r="43" spans="1:9" ht="46.8" x14ac:dyDescent="0.25">
      <c r="A43" s="183" t="s">
        <v>482</v>
      </c>
      <c r="B43" s="172" t="str">
        <f>'9'!D40</f>
        <v>Субвенции на осуществление первичного воинского учета на территориях, где отсутствуют военные комиссариаты</v>
      </c>
      <c r="C43" s="169" t="s">
        <v>112</v>
      </c>
      <c r="D43" s="169" t="str">
        <f>'9'!E40</f>
        <v>02</v>
      </c>
      <c r="E43" s="169" t="str">
        <f>'9'!F40</f>
        <v>03</v>
      </c>
      <c r="F43" s="169" t="str">
        <f>'9'!G40</f>
        <v>993В051180</v>
      </c>
      <c r="G43" s="173" t="str">
        <f>'9'!H40</f>
        <v>000</v>
      </c>
      <c r="H43" s="404">
        <f>'9'!I40</f>
        <v>62.000000000000007</v>
      </c>
      <c r="I43" s="406">
        <f>'9'!J40</f>
        <v>412.1</v>
      </c>
    </row>
    <row r="44" spans="1:9" ht="33" customHeight="1" x14ac:dyDescent="0.25">
      <c r="A44" s="184" t="s">
        <v>483</v>
      </c>
      <c r="B44" s="172" t="str">
        <f>'9'!D41</f>
        <v xml:space="preserve">Фонд оплаты труда государственных (муниципальных) органов </v>
      </c>
      <c r="C44" s="169" t="s">
        <v>112</v>
      </c>
      <c r="D44" s="169" t="str">
        <f>'9'!E41</f>
        <v>02</v>
      </c>
      <c r="E44" s="169" t="str">
        <f>'9'!F41</f>
        <v>03</v>
      </c>
      <c r="F44" s="169" t="str">
        <f>'9'!G41</f>
        <v>993В051180</v>
      </c>
      <c r="G44" s="173" t="str">
        <f>'9'!H41</f>
        <v>121</v>
      </c>
      <c r="H44" s="404">
        <f>'9'!I41</f>
        <v>61.8</v>
      </c>
      <c r="I44" s="406">
        <f>'9'!J41</f>
        <v>285</v>
      </c>
    </row>
    <row r="45" spans="1:9" ht="31.2" x14ac:dyDescent="0.25">
      <c r="A45" s="183" t="s">
        <v>484</v>
      </c>
      <c r="B45" s="172" t="str">
        <f>'9'!D42</f>
        <v>Взносы по обязательному социальному страхованию</v>
      </c>
      <c r="C45" s="169" t="s">
        <v>112</v>
      </c>
      <c r="D45" s="169" t="str">
        <f>'9'!E42</f>
        <v>02</v>
      </c>
      <c r="E45" s="169" t="str">
        <f>'9'!F42</f>
        <v>03</v>
      </c>
      <c r="F45" s="169" t="str">
        <f>'9'!G42</f>
        <v>993В051180</v>
      </c>
      <c r="G45" s="173" t="str">
        <f>'9'!H42</f>
        <v>129</v>
      </c>
      <c r="H45" s="404">
        <f>'9'!I42</f>
        <v>18.600000000000001</v>
      </c>
      <c r="I45" s="406">
        <f>'9'!J42</f>
        <v>86</v>
      </c>
    </row>
    <row r="46" spans="1:9" ht="46.8" x14ac:dyDescent="0.25">
      <c r="A46" s="183" t="s">
        <v>485</v>
      </c>
      <c r="B46" s="172" t="str">
        <f>'9'!D43</f>
        <v>Прочая закупка товаров, работ и услуг для обеспечения государственных (муниципальных) нужд</v>
      </c>
      <c r="C46" s="169" t="s">
        <v>112</v>
      </c>
      <c r="D46" s="169" t="str">
        <f>'9'!E43</f>
        <v>02</v>
      </c>
      <c r="E46" s="169" t="str">
        <f>'9'!F43</f>
        <v>03</v>
      </c>
      <c r="F46" s="169" t="str">
        <f>'9'!G43</f>
        <v>993В051180</v>
      </c>
      <c r="G46" s="173" t="str">
        <f>'9'!H43</f>
        <v>244</v>
      </c>
      <c r="H46" s="404">
        <f>'9'!I43</f>
        <v>-18.399999999999999</v>
      </c>
      <c r="I46" s="406">
        <f>'9'!J43</f>
        <v>41.1</v>
      </c>
    </row>
    <row r="47" spans="1:9" ht="46.8" x14ac:dyDescent="0.25">
      <c r="A47" s="184" t="s">
        <v>486</v>
      </c>
      <c r="B47" s="172" t="str">
        <f>'9'!D44</f>
        <v>МП "Комплексное развитие территории муниципального образования "Сейкинское сельское поселение"</v>
      </c>
      <c r="C47" s="169" t="s">
        <v>112</v>
      </c>
      <c r="D47" s="169" t="str">
        <f>'9'!E44</f>
        <v>03</v>
      </c>
      <c r="E47" s="169" t="str">
        <f>'9'!F44</f>
        <v>00</v>
      </c>
      <c r="F47" s="169" t="str">
        <f>'9'!G44</f>
        <v>0000000000</v>
      </c>
      <c r="G47" s="173" t="str">
        <f>'9'!H44</f>
        <v>000</v>
      </c>
      <c r="H47" s="407">
        <f>'9'!I44</f>
        <v>-24.5</v>
      </c>
      <c r="I47" s="405">
        <f>'9'!J44</f>
        <v>40.5</v>
      </c>
    </row>
    <row r="48" spans="1:9" ht="32.25" customHeight="1" x14ac:dyDescent="0.25">
      <c r="A48" s="183" t="s">
        <v>487</v>
      </c>
      <c r="B48" s="172" t="str">
        <f>'9'!D45</f>
        <v>Подпрограмма "Устойчивое развитие систем жизнеобеспечения"</v>
      </c>
      <c r="C48" s="169" t="s">
        <v>112</v>
      </c>
      <c r="D48" s="169" t="str">
        <f>'9'!E45</f>
        <v>03</v>
      </c>
      <c r="E48" s="169" t="str">
        <f>'9'!F45</f>
        <v>00</v>
      </c>
      <c r="F48" s="169" t="str">
        <f>'9'!G45</f>
        <v>0110000000</v>
      </c>
      <c r="G48" s="173" t="str">
        <f>'9'!H45</f>
        <v>000</v>
      </c>
      <c r="H48" s="404">
        <f>'9'!I45</f>
        <v>-24.5</v>
      </c>
      <c r="I48" s="406">
        <f>'9'!J45</f>
        <v>40.5</v>
      </c>
    </row>
    <row r="49" spans="1:9" ht="62.4" customHeight="1" x14ac:dyDescent="0.25">
      <c r="A49" s="183" t="s">
        <v>488</v>
      </c>
      <c r="B49" s="172" t="str">
        <f>'9'!D46</f>
        <v>Защита населения и территории от последствий чрезвычайных ситуаций природного и техногенного характера, гражданская оборона</v>
      </c>
      <c r="C49" s="169" t="s">
        <v>112</v>
      </c>
      <c r="D49" s="169" t="str">
        <f>'9'!E46</f>
        <v>03</v>
      </c>
      <c r="E49" s="169" t="str">
        <f>'9'!F46</f>
        <v>09</v>
      </c>
      <c r="F49" s="169" t="str">
        <f>'9'!G46</f>
        <v>0114000110</v>
      </c>
      <c r="G49" s="173" t="str">
        <f>'9'!H46</f>
        <v>244</v>
      </c>
      <c r="H49" s="404">
        <f>'9'!I46</f>
        <v>0.5</v>
      </c>
      <c r="I49" s="406">
        <f>'9'!J46</f>
        <v>0.5</v>
      </c>
    </row>
    <row r="50" spans="1:9" ht="31.2" x14ac:dyDescent="0.25">
      <c r="A50" s="183" t="s">
        <v>489</v>
      </c>
      <c r="B50" s="172" t="str">
        <f>'9'!D47</f>
        <v>Основное мероприятие "Обеспечение пожарной безопасности "</v>
      </c>
      <c r="C50" s="169" t="s">
        <v>112</v>
      </c>
      <c r="D50" s="169" t="str">
        <f>'9'!E47</f>
        <v>03</v>
      </c>
      <c r="E50" s="169" t="str">
        <f>'9'!F47</f>
        <v>10</v>
      </c>
      <c r="F50" s="169" t="str">
        <f>'9'!G47</f>
        <v>0111000100</v>
      </c>
      <c r="G50" s="173" t="str">
        <f>'9'!H47</f>
        <v>000</v>
      </c>
      <c r="H50" s="404">
        <f>'9'!I47</f>
        <v>-25</v>
      </c>
      <c r="I50" s="406">
        <f>'9'!J47</f>
        <v>40</v>
      </c>
    </row>
    <row r="51" spans="1:9" ht="46.8" x14ac:dyDescent="0.25">
      <c r="A51" s="184" t="s">
        <v>490</v>
      </c>
      <c r="B51" s="172" t="str">
        <f>'9'!D48</f>
        <v>Прочая закупка товаров, работ и услуг для обеспечения государственных (муниципальных) нужд</v>
      </c>
      <c r="C51" s="169" t="s">
        <v>112</v>
      </c>
      <c r="D51" s="169" t="str">
        <f>'9'!E48</f>
        <v>03</v>
      </c>
      <c r="E51" s="169" t="str">
        <f>'9'!F48</f>
        <v>10</v>
      </c>
      <c r="F51" s="169" t="str">
        <f>'9'!G48</f>
        <v>0111000110</v>
      </c>
      <c r="G51" s="173" t="str">
        <f>'9'!H48</f>
        <v>244</v>
      </c>
      <c r="H51" s="404">
        <f>'9'!I48</f>
        <v>-60</v>
      </c>
      <c r="I51" s="406">
        <f>'9'!J48</f>
        <v>5</v>
      </c>
    </row>
    <row r="52" spans="1:9" ht="15.6" x14ac:dyDescent="0.25">
      <c r="A52" s="184" t="s">
        <v>491</v>
      </c>
      <c r="B52" s="172" t="str">
        <f>'9'!D49</f>
        <v>Закупка энергетических ресурсов</v>
      </c>
      <c r="C52" s="169" t="s">
        <v>112</v>
      </c>
      <c r="D52" s="169" t="str">
        <f>'9'!E49</f>
        <v>03</v>
      </c>
      <c r="E52" s="169" t="str">
        <f>'9'!F49</f>
        <v>10</v>
      </c>
      <c r="F52" s="169" t="str">
        <f>'9'!G49</f>
        <v>0111000110</v>
      </c>
      <c r="G52" s="173" t="str">
        <f>'9'!H49</f>
        <v>247</v>
      </c>
      <c r="H52" s="404">
        <f>'9'!I49</f>
        <v>35</v>
      </c>
      <c r="I52" s="406">
        <f>'9'!J49</f>
        <v>35</v>
      </c>
    </row>
    <row r="53" spans="1:9" ht="49.5" customHeight="1" x14ac:dyDescent="0.25">
      <c r="A53" s="183" t="s">
        <v>492</v>
      </c>
      <c r="B53" s="172" t="str">
        <f>'9'!D50</f>
        <v>МП "Комплексное развитие территории муниципального образования "Сейкинское сельское поселение"</v>
      </c>
      <c r="C53" s="169" t="s">
        <v>112</v>
      </c>
      <c r="D53" s="169" t="str">
        <f>'9'!E50</f>
        <v>04</v>
      </c>
      <c r="E53" s="169" t="str">
        <f>'9'!F50</f>
        <v>09</v>
      </c>
      <c r="F53" s="169" t="str">
        <f>'9'!G50</f>
        <v>0000000000</v>
      </c>
      <c r="G53" s="173" t="str">
        <f>'9'!H50</f>
        <v>000</v>
      </c>
      <c r="H53" s="407">
        <f>'9'!I50</f>
        <v>0</v>
      </c>
      <c r="I53" s="405">
        <f>'9'!J50</f>
        <v>1006.8</v>
      </c>
    </row>
    <row r="54" spans="1:9" ht="31.2" x14ac:dyDescent="0.25">
      <c r="A54" s="183" t="s">
        <v>493</v>
      </c>
      <c r="B54" s="172" t="str">
        <f>'9'!D51</f>
        <v>Подпрограмма "Устойчивое развитие систем жизнеобеспечения"</v>
      </c>
      <c r="C54" s="169" t="s">
        <v>112</v>
      </c>
      <c r="D54" s="169" t="str">
        <f>'9'!E51</f>
        <v>04</v>
      </c>
      <c r="E54" s="169" t="str">
        <f>'9'!F51</f>
        <v>09</v>
      </c>
      <c r="F54" s="169" t="str">
        <f>'9'!G51</f>
        <v>0110000000</v>
      </c>
      <c r="G54" s="173" t="str">
        <f>'9'!H51</f>
        <v>000</v>
      </c>
      <c r="H54" s="404">
        <f>'9'!I51</f>
        <v>0</v>
      </c>
      <c r="I54" s="406">
        <f>'9'!J51</f>
        <v>1006.8</v>
      </c>
    </row>
    <row r="55" spans="1:9" ht="31.2" x14ac:dyDescent="0.25">
      <c r="A55" s="184" t="s">
        <v>494</v>
      </c>
      <c r="B55" s="172" t="str">
        <f>'9'!D52</f>
        <v>Основное мероприятие "Дорожное хозяйство (дорожные фонды)"</v>
      </c>
      <c r="C55" s="169" t="s">
        <v>112</v>
      </c>
      <c r="D55" s="169" t="str">
        <f>'9'!E52</f>
        <v>04</v>
      </c>
      <c r="E55" s="169" t="str">
        <f>'9'!F52</f>
        <v>09</v>
      </c>
      <c r="F55" s="169" t="str">
        <f>'9'!G52</f>
        <v>0112000200</v>
      </c>
      <c r="G55" s="173" t="str">
        <f>'9'!H52</f>
        <v>000</v>
      </c>
      <c r="H55" s="404">
        <f>'9'!I52</f>
        <v>0</v>
      </c>
      <c r="I55" s="406">
        <f>'9'!J52</f>
        <v>1006.8</v>
      </c>
    </row>
    <row r="56" spans="1:9" ht="46.8" x14ac:dyDescent="0.25">
      <c r="A56" s="183" t="s">
        <v>495</v>
      </c>
      <c r="B56" s="172" t="str">
        <f>'9'!D53</f>
        <v>Прочая закупка товаров, работ и услуг для обеспечения государственных (муниципальных) нужд</v>
      </c>
      <c r="C56" s="169" t="s">
        <v>112</v>
      </c>
      <c r="D56" s="169" t="str">
        <f>'9'!E53</f>
        <v>04</v>
      </c>
      <c r="E56" s="169" t="str">
        <f>'9'!F53</f>
        <v>09</v>
      </c>
      <c r="F56" s="169" t="str">
        <f>'9'!G53</f>
        <v>0112000210</v>
      </c>
      <c r="G56" s="173" t="str">
        <f>'9'!H53</f>
        <v>244</v>
      </c>
      <c r="H56" s="404">
        <f>'9'!I53</f>
        <v>-161</v>
      </c>
      <c r="I56" s="406">
        <f>'9'!J53</f>
        <v>753.8</v>
      </c>
    </row>
    <row r="57" spans="1:9" ht="15.6" x14ac:dyDescent="0.25">
      <c r="A57" s="183" t="s">
        <v>395</v>
      </c>
      <c r="B57" s="172" t="str">
        <f>'9'!D54</f>
        <v>Закупка энергетических ресурсов</v>
      </c>
      <c r="C57" s="169" t="s">
        <v>112</v>
      </c>
      <c r="D57" s="169" t="str">
        <f>'9'!E54</f>
        <v>04</v>
      </c>
      <c r="E57" s="169" t="str">
        <f>'9'!F54</f>
        <v>09</v>
      </c>
      <c r="F57" s="169" t="str">
        <f>'9'!G54</f>
        <v>0112000210</v>
      </c>
      <c r="G57" s="173" t="str">
        <f>'9'!H54</f>
        <v>247</v>
      </c>
      <c r="H57" s="404">
        <f>'9'!I54</f>
        <v>161</v>
      </c>
      <c r="I57" s="406">
        <f>'9'!J54</f>
        <v>253</v>
      </c>
    </row>
    <row r="58" spans="1:9" ht="54.6" customHeight="1" x14ac:dyDescent="0.25">
      <c r="A58" s="183" t="s">
        <v>396</v>
      </c>
      <c r="B58" s="172" t="str">
        <f>'9'!D55</f>
        <v>Прочая закупка товаров, работ и услуг для обеспечения государственных (муниципальных) нужд</v>
      </c>
      <c r="C58" s="169" t="s">
        <v>112</v>
      </c>
      <c r="D58" s="169" t="str">
        <f>'9'!E55</f>
        <v>04</v>
      </c>
      <c r="E58" s="169" t="str">
        <f>'9'!F55</f>
        <v>09</v>
      </c>
      <c r="F58" s="169" t="str">
        <f>'9'!G55</f>
        <v>011204580Д</v>
      </c>
      <c r="G58" s="408">
        <v>244</v>
      </c>
      <c r="H58" s="404">
        <f>'9'!I55</f>
        <v>0</v>
      </c>
      <c r="I58" s="406">
        <f>'9'!J55</f>
        <v>0</v>
      </c>
    </row>
    <row r="59" spans="1:9" ht="50.25" customHeight="1" x14ac:dyDescent="0.25">
      <c r="A59" s="184" t="s">
        <v>397</v>
      </c>
      <c r="B59" s="172" t="str">
        <f>'9'!D57</f>
        <v>Основное мероприятие "Исполнение судебных решений, актов" в рамках МП "Комплексное развитие территории муниципального образования "Сейкинское сельское поселение"</v>
      </c>
      <c r="C59" s="169" t="s">
        <v>112</v>
      </c>
      <c r="D59" s="169" t="str">
        <f>'9'!E57</f>
        <v>04</v>
      </c>
      <c r="E59" s="169" t="str">
        <f>'9'!F57</f>
        <v>12</v>
      </c>
      <c r="F59" s="169" t="str">
        <f>'9'!G57</f>
        <v>0000000000</v>
      </c>
      <c r="G59" s="173" t="str">
        <f>'9'!H57</f>
        <v>000</v>
      </c>
      <c r="H59" s="407">
        <f>'9'!I57</f>
        <v>0</v>
      </c>
      <c r="I59" s="405">
        <f>'9'!J57</f>
        <v>0</v>
      </c>
    </row>
    <row r="60" spans="1:9" ht="50.25" customHeight="1" x14ac:dyDescent="0.25">
      <c r="A60" s="184" t="s">
        <v>398</v>
      </c>
      <c r="B60" s="172" t="str">
        <f>'9'!D58</f>
        <v>Исполнение судебных актов Российской Федерации и мировых соглашений по возмещению причиненного вреда</v>
      </c>
      <c r="C60" s="169" t="s">
        <v>112</v>
      </c>
      <c r="D60" s="169" t="str">
        <f>'9'!E58</f>
        <v>04</v>
      </c>
      <c r="E60" s="169" t="str">
        <f>'9'!F58</f>
        <v>12</v>
      </c>
      <c r="F60" s="169" t="str">
        <f>'9'!G58</f>
        <v>994ИЛ00410</v>
      </c>
      <c r="G60" s="173" t="str">
        <f>'9'!H58</f>
        <v>831</v>
      </c>
      <c r="H60" s="404">
        <f>'9'!I58</f>
        <v>0</v>
      </c>
      <c r="I60" s="406">
        <f>'9'!J58</f>
        <v>0</v>
      </c>
    </row>
    <row r="61" spans="1:9" ht="32.4" customHeight="1" x14ac:dyDescent="0.25">
      <c r="A61" s="184" t="s">
        <v>399</v>
      </c>
      <c r="B61" s="172" t="str">
        <f>'9'!D59</f>
        <v>Уплата иных платежей</v>
      </c>
      <c r="C61" s="169" t="s">
        <v>112</v>
      </c>
      <c r="D61" s="169" t="str">
        <f>'9'!E59</f>
        <v>04</v>
      </c>
      <c r="E61" s="169" t="str">
        <f>'9'!F59</f>
        <v>12</v>
      </c>
      <c r="F61" s="169" t="str">
        <f>'9'!G59</f>
        <v>994ИЛ00410</v>
      </c>
      <c r="G61" s="173" t="str">
        <f>'9'!H59</f>
        <v>853</v>
      </c>
      <c r="H61" s="404">
        <f>'9'!I59</f>
        <v>0</v>
      </c>
      <c r="I61" s="406">
        <f>'9'!J59</f>
        <v>0</v>
      </c>
    </row>
    <row r="62" spans="1:9" ht="50.25" customHeight="1" x14ac:dyDescent="0.25">
      <c r="A62" s="184" t="s">
        <v>400</v>
      </c>
      <c r="B62" s="172" t="str">
        <f>'9'!D60</f>
        <v>МП "Комплексное развитие территории сельского поселения муниципального образования "Сейкинское сельское поселение" на 2019-2024 годы"</v>
      </c>
      <c r="C62" s="169" t="s">
        <v>112</v>
      </c>
      <c r="D62" s="169" t="str">
        <f>'9'!E60</f>
        <v>05</v>
      </c>
      <c r="E62" s="169" t="str">
        <f>'9'!F60</f>
        <v>00</v>
      </c>
      <c r="F62" s="169" t="str">
        <f>'9'!G60</f>
        <v>0000000000</v>
      </c>
      <c r="G62" s="173" t="str">
        <f>'9'!H60</f>
        <v>000</v>
      </c>
      <c r="H62" s="407">
        <f>'9'!I60</f>
        <v>-55.2</v>
      </c>
      <c r="I62" s="405">
        <f>'9'!J60</f>
        <v>10</v>
      </c>
    </row>
    <row r="63" spans="1:9" ht="31.2" x14ac:dyDescent="0.25">
      <c r="A63" s="183" t="s">
        <v>401</v>
      </c>
      <c r="B63" s="172" t="str">
        <f>'9'!D61</f>
        <v>Подпрограмма "Устойчивое развитие систем жизнеобеспечения"</v>
      </c>
      <c r="C63" s="169" t="s">
        <v>112</v>
      </c>
      <c r="D63" s="169" t="str">
        <f>'9'!E61</f>
        <v>05</v>
      </c>
      <c r="E63" s="169" t="str">
        <f>'9'!F61</f>
        <v>00</v>
      </c>
      <c r="F63" s="169" t="str">
        <f>'9'!G61</f>
        <v>0110000000</v>
      </c>
      <c r="G63" s="173" t="str">
        <f>'9'!H61</f>
        <v>000</v>
      </c>
      <c r="H63" s="404">
        <f>'9'!I61</f>
        <v>-55.2</v>
      </c>
      <c r="I63" s="406">
        <f>'9'!J61</f>
        <v>10</v>
      </c>
    </row>
    <row r="64" spans="1:9" ht="31.2" x14ac:dyDescent="0.25">
      <c r="A64" s="183" t="s">
        <v>402</v>
      </c>
      <c r="B64" s="172" t="str">
        <f>'9'!D62</f>
        <v>Коммунальное хозяйство; расходы по содержанию (мест) площадок накопления ТКО</v>
      </c>
      <c r="C64" s="169" t="s">
        <v>112</v>
      </c>
      <c r="D64" s="169" t="str">
        <f>'9'!E62</f>
        <v>05</v>
      </c>
      <c r="E64" s="169" t="str">
        <f>'9'!F62</f>
        <v>02</v>
      </c>
      <c r="F64" s="169" t="str">
        <f>'9'!G62</f>
        <v>0000000000</v>
      </c>
      <c r="G64" s="173" t="str">
        <f>'9'!H62</f>
        <v>000</v>
      </c>
      <c r="H64" s="404">
        <f>'9'!I62</f>
        <v>0</v>
      </c>
      <c r="I64" s="406">
        <f>'9'!J62</f>
        <v>0</v>
      </c>
    </row>
    <row r="65" spans="1:9" ht="46.8" x14ac:dyDescent="0.25">
      <c r="A65" s="183" t="s">
        <v>403</v>
      </c>
      <c r="B65" s="172" t="str">
        <f>'9'!D63</f>
        <v>Прочая закупка товаров, работ и услуг для обеспечения государственных (муниципальных) нужд</v>
      </c>
      <c r="C65" s="169" t="s">
        <v>112</v>
      </c>
      <c r="D65" s="169" t="str">
        <f>'9'!E63</f>
        <v>05</v>
      </c>
      <c r="E65" s="169" t="str">
        <f>'9'!F63</f>
        <v>02</v>
      </c>
      <c r="F65" s="169" t="str">
        <f>'9'!G63</f>
        <v>0113005013</v>
      </c>
      <c r="G65" s="173" t="str">
        <f>'9'!H63</f>
        <v>244</v>
      </c>
      <c r="H65" s="404">
        <f>'9'!I63</f>
        <v>0</v>
      </c>
      <c r="I65" s="406">
        <f>'9'!J63</f>
        <v>0</v>
      </c>
    </row>
    <row r="66" spans="1:9" ht="31.2" x14ac:dyDescent="0.25">
      <c r="A66" s="183" t="s">
        <v>404</v>
      </c>
      <c r="B66" s="172" t="str">
        <f>'9'!D64</f>
        <v>Благоустройство, повышение уровня благоустройства территорий</v>
      </c>
      <c r="C66" s="169" t="s">
        <v>112</v>
      </c>
      <c r="D66" s="169" t="str">
        <f>'9'!E64</f>
        <v>05</v>
      </c>
      <c r="E66" s="169" t="str">
        <f>'9'!F64</f>
        <v>03</v>
      </c>
      <c r="F66" s="169" t="str">
        <f>'9'!G64</f>
        <v>0000000000</v>
      </c>
      <c r="G66" s="173" t="str">
        <f>'9'!H64</f>
        <v>000</v>
      </c>
      <c r="H66" s="404">
        <f>'9'!I64</f>
        <v>-55.2</v>
      </c>
      <c r="I66" s="406">
        <f>'9'!J64</f>
        <v>10</v>
      </c>
    </row>
    <row r="67" spans="1:9" ht="46.8" x14ac:dyDescent="0.25">
      <c r="A67" s="184" t="s">
        <v>405</v>
      </c>
      <c r="B67" s="172" t="str">
        <f>'9'!D65</f>
        <v>Прочая закупка товаров, работ и услуг для обеспечения государственных (муниципальных) нужд</v>
      </c>
      <c r="C67" s="169" t="s">
        <v>112</v>
      </c>
      <c r="D67" s="169" t="str">
        <f>'9'!E65</f>
        <v>05</v>
      </c>
      <c r="E67" s="169" t="str">
        <f>'9'!F65</f>
        <v>03</v>
      </c>
      <c r="F67" s="169" t="str">
        <f>'9'!G65</f>
        <v>0113000310</v>
      </c>
      <c r="G67" s="173" t="str">
        <f>'9'!H65</f>
        <v>244</v>
      </c>
      <c r="H67" s="404">
        <f>'9'!I65</f>
        <v>-55.2</v>
      </c>
      <c r="I67" s="406">
        <f>'9'!J65</f>
        <v>10</v>
      </c>
    </row>
    <row r="68" spans="1:9" ht="47.25" customHeight="1" x14ac:dyDescent="0.25">
      <c r="A68" s="184" t="s">
        <v>406</v>
      </c>
      <c r="B68" s="172" t="s">
        <v>456</v>
      </c>
      <c r="C68" s="169" t="s">
        <v>112</v>
      </c>
      <c r="D68" s="169" t="s">
        <v>108</v>
      </c>
      <c r="E68" s="169" t="s">
        <v>104</v>
      </c>
      <c r="F68" s="169" t="s">
        <v>233</v>
      </c>
      <c r="G68" s="173">
        <v>0</v>
      </c>
      <c r="H68" s="404">
        <v>0</v>
      </c>
      <c r="I68" s="406">
        <v>0</v>
      </c>
    </row>
    <row r="69" spans="1:9" ht="15.6" x14ac:dyDescent="0.25">
      <c r="A69" s="184" t="s">
        <v>407</v>
      </c>
      <c r="B69" s="172" t="str">
        <f>'9'!D67</f>
        <v xml:space="preserve">Прочая закупка товаров, работ и услуг </v>
      </c>
      <c r="C69" s="169" t="s">
        <v>112</v>
      </c>
      <c r="D69" s="169" t="str">
        <f>'9'!E67</f>
        <v>05</v>
      </c>
      <c r="E69" s="169" t="str">
        <f>'9'!F67</f>
        <v>03</v>
      </c>
      <c r="F69" s="169" t="str">
        <f>'9'!G67</f>
        <v>0113045806</v>
      </c>
      <c r="G69" s="173" t="str">
        <f>'9'!H67</f>
        <v>244</v>
      </c>
      <c r="H69" s="404">
        <v>0</v>
      </c>
      <c r="I69" s="406">
        <v>0</v>
      </c>
    </row>
    <row r="70" spans="1:9" ht="82.8" customHeight="1" x14ac:dyDescent="0.25">
      <c r="A70" s="184" t="s">
        <v>408</v>
      </c>
      <c r="B70" s="172" t="str">
        <f>'9'!D68</f>
        <v>Основное мероприятие "Благоустройство территорий в рамках реализиции проекта "Инициативы граждан", мероприятие  "Благоустройство детской площадки по ул. Школьная, 58,в с. Сейка Чойского района Республики Алтай"</v>
      </c>
      <c r="C70" s="169" t="s">
        <v>112</v>
      </c>
      <c r="D70" s="169" t="str">
        <f>'9'!E68</f>
        <v>05</v>
      </c>
      <c r="E70" s="169" t="str">
        <f>'9'!F68</f>
        <v>03</v>
      </c>
      <c r="F70" s="169" t="str">
        <f>'9'!G68</f>
        <v>0000000000</v>
      </c>
      <c r="G70" s="173" t="str">
        <f>'9'!H68</f>
        <v>000</v>
      </c>
      <c r="H70" s="404">
        <v>0</v>
      </c>
      <c r="I70" s="406">
        <v>0</v>
      </c>
    </row>
    <row r="71" spans="1:9" ht="15.6" x14ac:dyDescent="0.25">
      <c r="A71" s="184" t="s">
        <v>409</v>
      </c>
      <c r="B71" s="172" t="str">
        <f>'9'!D69</f>
        <v xml:space="preserve">Прочая закупка товаров, работ и услуг </v>
      </c>
      <c r="C71" s="169" t="s">
        <v>112</v>
      </c>
      <c r="D71" s="169" t="str">
        <f>'9'!E69</f>
        <v>05</v>
      </c>
      <c r="E71" s="169" t="str">
        <f>'9'!F69</f>
        <v>03</v>
      </c>
      <c r="F71" s="169" t="str">
        <f>'9'!G69</f>
        <v>01134S0200</v>
      </c>
      <c r="G71" s="173" t="str">
        <f>'9'!H69</f>
        <v>244</v>
      </c>
      <c r="H71" s="404">
        <v>0</v>
      </c>
      <c r="I71" s="406">
        <v>0</v>
      </c>
    </row>
    <row r="72" spans="1:9" ht="78" x14ac:dyDescent="0.25">
      <c r="A72" s="183" t="s">
        <v>410</v>
      </c>
      <c r="B72" s="172" t="str">
        <f>'9'!D70</f>
        <v>МП "Формирование современной городской среды на территории  муниципального образования "Сейкинское сельское поселение" на 2019-2023 годы",  "Устройство стадиона в с. Сейка Чойского района Республики Алтай"</v>
      </c>
      <c r="C72" s="169" t="s">
        <v>112</v>
      </c>
      <c r="D72" s="169" t="str">
        <f>'9'!E70</f>
        <v>05</v>
      </c>
      <c r="E72" s="169" t="str">
        <f>'9'!F70</f>
        <v>03</v>
      </c>
      <c r="F72" s="169" t="str">
        <f>'9'!G70</f>
        <v>0000000000</v>
      </c>
      <c r="G72" s="173" t="str">
        <f>'9'!H70</f>
        <v>000</v>
      </c>
      <c r="H72" s="404">
        <f>'9'!I70</f>
        <v>0</v>
      </c>
      <c r="I72" s="406">
        <f>'9'!J70</f>
        <v>0</v>
      </c>
    </row>
    <row r="73" spans="1:9" ht="46.8" x14ac:dyDescent="0.25">
      <c r="A73" s="184" t="s">
        <v>411</v>
      </c>
      <c r="B73" s="172" t="str">
        <f>'9'!D71</f>
        <v>Прочая закупка товаров, работ и услуг для обеспечения государственных (муниципальных) нужд</v>
      </c>
      <c r="C73" s="169" t="s">
        <v>112</v>
      </c>
      <c r="D73" s="169" t="str">
        <f>'9'!E71</f>
        <v>05</v>
      </c>
      <c r="E73" s="169" t="str">
        <f>'9'!F71</f>
        <v>03</v>
      </c>
      <c r="F73" s="169" t="str">
        <f>'9'!G71</f>
        <v>011F255550</v>
      </c>
      <c r="G73" s="173" t="str">
        <f>'9'!H71</f>
        <v>244</v>
      </c>
      <c r="H73" s="404">
        <f>'9'!I71</f>
        <v>0</v>
      </c>
      <c r="I73" s="406">
        <f>'9'!J71</f>
        <v>0</v>
      </c>
    </row>
    <row r="74" spans="1:9" ht="46.8" x14ac:dyDescent="0.25">
      <c r="A74" s="183" t="s">
        <v>412</v>
      </c>
      <c r="B74" s="172" t="str">
        <f>'9'!D72</f>
        <v>МП "Комплексное развитие территории муниципального образования "Сейкинское сельское поселение"</v>
      </c>
      <c r="C74" s="169" t="s">
        <v>112</v>
      </c>
      <c r="D74" s="169" t="str">
        <f>'9'!E72</f>
        <v>08</v>
      </c>
      <c r="E74" s="169" t="str">
        <f>'9'!F72</f>
        <v>00</v>
      </c>
      <c r="F74" s="169" t="str">
        <f>'9'!G72</f>
        <v>0000000000</v>
      </c>
      <c r="G74" s="173" t="str">
        <f>'9'!H72</f>
        <v>000</v>
      </c>
      <c r="H74" s="407">
        <f>'9'!I72</f>
        <v>-20</v>
      </c>
      <c r="I74" s="405">
        <f>'9'!J72</f>
        <v>10</v>
      </c>
    </row>
    <row r="75" spans="1:9" ht="32.25" customHeight="1" x14ac:dyDescent="0.25">
      <c r="A75" s="183" t="s">
        <v>413</v>
      </c>
      <c r="B75" s="172" t="str">
        <f>'9'!D73</f>
        <v>Подпрограмма "Развитие социально-культурной сферы", "Культура"</v>
      </c>
      <c r="C75" s="169" t="s">
        <v>112</v>
      </c>
      <c r="D75" s="169" t="str">
        <f>'9'!E73</f>
        <v>08</v>
      </c>
      <c r="E75" s="169" t="str">
        <f>'9'!F73</f>
        <v>01</v>
      </c>
      <c r="F75" s="169" t="str">
        <f>'9'!G73</f>
        <v>0000000000</v>
      </c>
      <c r="G75" s="173" t="str">
        <f>'9'!H73</f>
        <v>000</v>
      </c>
      <c r="H75" s="404">
        <f>'9'!I73</f>
        <v>-20</v>
      </c>
      <c r="I75" s="406">
        <f>'9'!J73</f>
        <v>10</v>
      </c>
    </row>
    <row r="76" spans="1:9" ht="46.8" x14ac:dyDescent="0.25">
      <c r="A76" s="183" t="s">
        <v>414</v>
      </c>
      <c r="B76" s="172" t="str">
        <f>'9'!D74</f>
        <v>Прочая закупка товаров, работ и услуг для обеспечения государственных (муниципальных) нужд</v>
      </c>
      <c r="C76" s="169" t="s">
        <v>112</v>
      </c>
      <c r="D76" s="169" t="str">
        <f>'9'!E74</f>
        <v>08</v>
      </c>
      <c r="E76" s="169" t="str">
        <f>'9'!F74</f>
        <v>01</v>
      </c>
      <c r="F76" s="169" t="str">
        <f>'9'!G74</f>
        <v>0121000110</v>
      </c>
      <c r="G76" s="173" t="str">
        <f>'9'!H74</f>
        <v>244</v>
      </c>
      <c r="H76" s="404">
        <f>'9'!I74</f>
        <v>-20</v>
      </c>
      <c r="I76" s="406">
        <f>'9'!J74</f>
        <v>10</v>
      </c>
    </row>
    <row r="77" spans="1:9" ht="46.8" x14ac:dyDescent="0.25">
      <c r="A77" s="183" t="s">
        <v>415</v>
      </c>
      <c r="B77" s="172" t="str">
        <f>'9'!D75</f>
        <v>МП "Комплексное развитие территории муниципального образования "Сейкинское сельское поселение"</v>
      </c>
      <c r="C77" s="169" t="s">
        <v>112</v>
      </c>
      <c r="D77" s="169" t="str">
        <f>'9'!E75</f>
        <v>10</v>
      </c>
      <c r="E77" s="169" t="str">
        <f>'9'!F75</f>
        <v>01</v>
      </c>
      <c r="F77" s="169" t="str">
        <f>'9'!G75</f>
        <v>0000000000</v>
      </c>
      <c r="G77" s="173" t="str">
        <f>'9'!H75</f>
        <v>000</v>
      </c>
      <c r="H77" s="407">
        <f>'9'!I75</f>
        <v>2.88</v>
      </c>
      <c r="I77" s="405">
        <f>'9'!J75</f>
        <v>74.88</v>
      </c>
    </row>
    <row r="78" spans="1:9" ht="31.2" x14ac:dyDescent="0.25">
      <c r="A78" s="184" t="s">
        <v>416</v>
      </c>
      <c r="B78" s="172" t="str">
        <f>'9'!D76</f>
        <v>Подпрограмма "Развитие социально-культурной сферы"</v>
      </c>
      <c r="C78" s="169" t="s">
        <v>112</v>
      </c>
      <c r="D78" s="169" t="str">
        <f>'9'!E76</f>
        <v>10</v>
      </c>
      <c r="E78" s="169" t="str">
        <f>'9'!F76</f>
        <v>01</v>
      </c>
      <c r="F78" s="169" t="str">
        <f>'9'!G76</f>
        <v>0120000000</v>
      </c>
      <c r="G78" s="173" t="str">
        <f>'9'!H76</f>
        <v>000</v>
      </c>
      <c r="H78" s="404">
        <f>'9'!I76</f>
        <v>2.88</v>
      </c>
      <c r="I78" s="406">
        <f>'9'!J76</f>
        <v>74.88</v>
      </c>
    </row>
    <row r="79" spans="1:9" ht="24" customHeight="1" x14ac:dyDescent="0.25">
      <c r="A79" s="183" t="s">
        <v>496</v>
      </c>
      <c r="B79" s="172" t="str">
        <f>'9'!D77</f>
        <v>Основное мероприятие "Социальная политика "</v>
      </c>
      <c r="C79" s="169" t="s">
        <v>112</v>
      </c>
      <c r="D79" s="169" t="str">
        <f>'9'!E77</f>
        <v>10</v>
      </c>
      <c r="E79" s="169" t="str">
        <f>'9'!F77</f>
        <v>01</v>
      </c>
      <c r="F79" s="169" t="str">
        <f>'9'!G77</f>
        <v>0122000200</v>
      </c>
      <c r="G79" s="173" t="str">
        <f>'9'!H77</f>
        <v>000</v>
      </c>
      <c r="H79" s="404">
        <f>'9'!I77</f>
        <v>2.88</v>
      </c>
      <c r="I79" s="406">
        <f>'9'!J77</f>
        <v>74.88</v>
      </c>
    </row>
    <row r="80" spans="1:9" ht="46.8" x14ac:dyDescent="0.25">
      <c r="A80" s="183" t="s">
        <v>497</v>
      </c>
      <c r="B80" s="172" t="str">
        <f>'9'!D78</f>
        <v>Пособия, компенсация, меры социальной поддержки по публичным нормативным обязательствам</v>
      </c>
      <c r="C80" s="169" t="s">
        <v>112</v>
      </c>
      <c r="D80" s="169" t="str">
        <f>'9'!E78</f>
        <v>10</v>
      </c>
      <c r="E80" s="169" t="str">
        <f>'9'!F78</f>
        <v>01</v>
      </c>
      <c r="F80" s="169" t="str">
        <f>'9'!G78</f>
        <v>0122000210</v>
      </c>
      <c r="G80" s="173" t="str">
        <f>'9'!H78</f>
        <v>312</v>
      </c>
      <c r="H80" s="404">
        <f>'9'!I78</f>
        <v>2.88</v>
      </c>
      <c r="I80" s="406">
        <f>'9'!J78</f>
        <v>74.88</v>
      </c>
    </row>
    <row r="81" spans="1:9" ht="46.8" x14ac:dyDescent="0.25">
      <c r="A81" s="184" t="s">
        <v>498</v>
      </c>
      <c r="B81" s="172" t="str">
        <f>'9'!D79</f>
        <v>МП "Комплексное развитие территории муниципального образования "Сейкинское сельское поселение"</v>
      </c>
      <c r="C81" s="169" t="s">
        <v>112</v>
      </c>
      <c r="D81" s="169" t="str">
        <f>'9'!E79</f>
        <v>11</v>
      </c>
      <c r="E81" s="169" t="str">
        <f>'9'!F79</f>
        <v>05</v>
      </c>
      <c r="F81" s="169" t="str">
        <f>'9'!G79</f>
        <v>0000000000</v>
      </c>
      <c r="G81" s="173" t="str">
        <f>'9'!H79</f>
        <v>000</v>
      </c>
      <c r="H81" s="407">
        <f>'9'!I79</f>
        <v>-52</v>
      </c>
      <c r="I81" s="405">
        <f>'9'!J79</f>
        <v>70</v>
      </c>
    </row>
    <row r="82" spans="1:9" ht="31.2" x14ac:dyDescent="0.25">
      <c r="A82" s="183" t="s">
        <v>499</v>
      </c>
      <c r="B82" s="172" t="str">
        <f>'9'!D80</f>
        <v>Подпрограмма "Развитие социально-культурной сферы"</v>
      </c>
      <c r="C82" s="169" t="s">
        <v>112</v>
      </c>
      <c r="D82" s="169" t="str">
        <f>'9'!E80</f>
        <v>11</v>
      </c>
      <c r="E82" s="169" t="str">
        <f>'9'!F80</f>
        <v>05</v>
      </c>
      <c r="F82" s="169" t="str">
        <f>'9'!G80</f>
        <v>01200000000</v>
      </c>
      <c r="G82" s="173" t="str">
        <f>'9'!H80</f>
        <v>000</v>
      </c>
      <c r="H82" s="404">
        <f>'9'!I80</f>
        <v>-52</v>
      </c>
      <c r="I82" s="406">
        <f>'9'!J80</f>
        <v>70</v>
      </c>
    </row>
    <row r="83" spans="1:9" ht="18.75" customHeight="1" x14ac:dyDescent="0.25">
      <c r="A83" s="183" t="s">
        <v>500</v>
      </c>
      <c r="B83" s="172" t="str">
        <f>'9'!D81</f>
        <v>Основное мероприятие "Физическая культура "</v>
      </c>
      <c r="C83" s="169" t="s">
        <v>112</v>
      </c>
      <c r="D83" s="169" t="str">
        <f>'9'!E81</f>
        <v>11</v>
      </c>
      <c r="E83" s="169" t="str">
        <f>'9'!F81</f>
        <v>05</v>
      </c>
      <c r="F83" s="169" t="str">
        <f>'9'!G81</f>
        <v>0000000000</v>
      </c>
      <c r="G83" s="173" t="str">
        <f>'9'!H81</f>
        <v>000</v>
      </c>
      <c r="H83" s="404">
        <f>'9'!I81</f>
        <v>-52</v>
      </c>
      <c r="I83" s="406">
        <f>'9'!J81</f>
        <v>70</v>
      </c>
    </row>
    <row r="84" spans="1:9" ht="46.8" x14ac:dyDescent="0.25">
      <c r="A84" s="183" t="s">
        <v>501</v>
      </c>
      <c r="B84" s="172" t="str">
        <f>'9'!D82</f>
        <v>Прочая закупка товаров, работ и услуг для обеспечения государственных (муниципальных) нужд</v>
      </c>
      <c r="C84" s="169" t="s">
        <v>112</v>
      </c>
      <c r="D84" s="169" t="str">
        <f>'9'!E82</f>
        <v>11</v>
      </c>
      <c r="E84" s="169" t="str">
        <f>'9'!F82</f>
        <v>05</v>
      </c>
      <c r="F84" s="169" t="str">
        <f>'9'!G82</f>
        <v>0123000330</v>
      </c>
      <c r="G84" s="173" t="str">
        <f>'9'!H82</f>
        <v>244</v>
      </c>
      <c r="H84" s="404">
        <f>'9'!I82</f>
        <v>6</v>
      </c>
      <c r="I84" s="406">
        <f>'9'!J82</f>
        <v>8</v>
      </c>
    </row>
    <row r="85" spans="1:9" ht="15.6" x14ac:dyDescent="0.25">
      <c r="A85" s="183" t="s">
        <v>502</v>
      </c>
      <c r="B85" s="172" t="str">
        <f>'9'!D83</f>
        <v>Закупка энергетических ресурсов</v>
      </c>
      <c r="C85" s="169" t="s">
        <v>112</v>
      </c>
      <c r="D85" s="169" t="str">
        <f>'9'!E83</f>
        <v>11</v>
      </c>
      <c r="E85" s="169" t="str">
        <f>'9'!F83</f>
        <v>05</v>
      </c>
      <c r="F85" s="169" t="str">
        <f>'9'!G83</f>
        <v>0123000330</v>
      </c>
      <c r="G85" s="173" t="str">
        <f>'9'!H83</f>
        <v>247</v>
      </c>
      <c r="H85" s="404">
        <f>'9'!I83</f>
        <v>-60</v>
      </c>
      <c r="I85" s="406">
        <f>'9'!J83</f>
        <v>50</v>
      </c>
    </row>
    <row r="86" spans="1:9" ht="31.2" x14ac:dyDescent="0.25">
      <c r="A86" s="184" t="s">
        <v>503</v>
      </c>
      <c r="B86" s="172" t="str">
        <f>'9'!D84</f>
        <v>Уплата налога на имущество организаций и земельного налога</v>
      </c>
      <c r="C86" s="169" t="s">
        <v>112</v>
      </c>
      <c r="D86" s="169" t="str">
        <f>'9'!E84</f>
        <v>11</v>
      </c>
      <c r="E86" s="169" t="str">
        <f>'9'!F84</f>
        <v>05</v>
      </c>
      <c r="F86" s="169" t="str">
        <f>'9'!G84</f>
        <v>0123000340</v>
      </c>
      <c r="G86" s="173" t="str">
        <f>'9'!H84</f>
        <v>851</v>
      </c>
      <c r="H86" s="404">
        <f>'9'!I84</f>
        <v>2</v>
      </c>
      <c r="I86" s="406">
        <f>'9'!J84</f>
        <v>12</v>
      </c>
    </row>
    <row r="87" spans="1:9" ht="15.6" x14ac:dyDescent="0.25">
      <c r="B87" s="175" t="s">
        <v>10</v>
      </c>
      <c r="C87" s="176"/>
      <c r="D87" s="176"/>
      <c r="E87" s="176"/>
      <c r="F87" s="176"/>
      <c r="G87" s="176"/>
      <c r="H87" s="407">
        <v>255.05</v>
      </c>
      <c r="I87" s="407">
        <v>4002.15</v>
      </c>
    </row>
  </sheetData>
  <mergeCells count="3">
    <mergeCell ref="C1:I4"/>
    <mergeCell ref="A6:I6"/>
    <mergeCell ref="G7:I7"/>
  </mergeCells>
  <pageMargins left="0.98425196850393704" right="0" top="0.55118110236220474" bottom="0.39370078740157483" header="0.31496062992125984" footer="0.39370078740157483"/>
  <pageSetup paperSize="9" scale="64" orientation="portrait" r:id="rId1"/>
  <rowBreaks count="1" manualBreakCount="1">
    <brk id="45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65" zoomScaleSheetLayoutView="100" workbookViewId="0">
      <selection activeCell="H19" sqref="H19"/>
    </sheetView>
  </sheetViews>
  <sheetFormatPr defaultRowHeight="13.2" x14ac:dyDescent="0.25"/>
  <cols>
    <col min="1" max="1" width="7.109375" style="33" customWidth="1"/>
    <col min="2" max="2" width="47.33203125" style="34" customWidth="1"/>
    <col min="3" max="3" width="13.6640625" style="35" customWidth="1"/>
    <col min="4" max="5" width="11.6640625" style="35" customWidth="1"/>
    <col min="6" max="6" width="16.44140625" style="35" customWidth="1"/>
    <col min="7" max="7" width="11.6640625" style="35" customWidth="1"/>
    <col min="8" max="8" width="13.33203125" style="35" customWidth="1"/>
    <col min="9" max="9" width="14.33203125" style="35" customWidth="1"/>
    <col min="10" max="10" width="17.6640625" style="36" customWidth="1"/>
    <col min="11" max="256" width="9.109375" style="36"/>
    <col min="257" max="257" width="3.5546875" style="36" customWidth="1"/>
    <col min="258" max="258" width="40.88671875" style="36" customWidth="1"/>
    <col min="259" max="259" width="5.109375" style="36" customWidth="1"/>
    <col min="260" max="261" width="4.33203125" style="36" customWidth="1"/>
    <col min="262" max="262" width="8.5546875" style="36" customWidth="1"/>
    <col min="263" max="263" width="6.6640625" style="36" customWidth="1"/>
    <col min="264" max="264" width="11.33203125" style="36" customWidth="1"/>
    <col min="265" max="265" width="12.33203125" style="36" customWidth="1"/>
    <col min="266" max="512" width="9.109375" style="36"/>
    <col min="513" max="513" width="3.5546875" style="36" customWidth="1"/>
    <col min="514" max="514" width="40.88671875" style="36" customWidth="1"/>
    <col min="515" max="515" width="5.109375" style="36" customWidth="1"/>
    <col min="516" max="517" width="4.33203125" style="36" customWidth="1"/>
    <col min="518" max="518" width="8.5546875" style="36" customWidth="1"/>
    <col min="519" max="519" width="6.6640625" style="36" customWidth="1"/>
    <col min="520" max="520" width="11.33203125" style="36" customWidth="1"/>
    <col min="521" max="521" width="12.33203125" style="36" customWidth="1"/>
    <col min="522" max="768" width="9.109375" style="36"/>
    <col min="769" max="769" width="3.5546875" style="36" customWidth="1"/>
    <col min="770" max="770" width="40.88671875" style="36" customWidth="1"/>
    <col min="771" max="771" width="5.109375" style="36" customWidth="1"/>
    <col min="772" max="773" width="4.33203125" style="36" customWidth="1"/>
    <col min="774" max="774" width="8.5546875" style="36" customWidth="1"/>
    <col min="775" max="775" width="6.6640625" style="36" customWidth="1"/>
    <col min="776" max="776" width="11.33203125" style="36" customWidth="1"/>
    <col min="777" max="777" width="12.33203125" style="36" customWidth="1"/>
    <col min="778" max="1024" width="9.109375" style="36"/>
    <col min="1025" max="1025" width="3.5546875" style="36" customWidth="1"/>
    <col min="1026" max="1026" width="40.88671875" style="36" customWidth="1"/>
    <col min="1027" max="1027" width="5.109375" style="36" customWidth="1"/>
    <col min="1028" max="1029" width="4.33203125" style="36" customWidth="1"/>
    <col min="1030" max="1030" width="8.5546875" style="36" customWidth="1"/>
    <col min="1031" max="1031" width="6.6640625" style="36" customWidth="1"/>
    <col min="1032" max="1032" width="11.33203125" style="36" customWidth="1"/>
    <col min="1033" max="1033" width="12.33203125" style="36" customWidth="1"/>
    <col min="1034" max="1280" width="9.109375" style="36"/>
    <col min="1281" max="1281" width="3.5546875" style="36" customWidth="1"/>
    <col min="1282" max="1282" width="40.88671875" style="36" customWidth="1"/>
    <col min="1283" max="1283" width="5.109375" style="36" customWidth="1"/>
    <col min="1284" max="1285" width="4.33203125" style="36" customWidth="1"/>
    <col min="1286" max="1286" width="8.5546875" style="36" customWidth="1"/>
    <col min="1287" max="1287" width="6.6640625" style="36" customWidth="1"/>
    <col min="1288" max="1288" width="11.33203125" style="36" customWidth="1"/>
    <col min="1289" max="1289" width="12.33203125" style="36" customWidth="1"/>
    <col min="1290" max="1536" width="9.109375" style="36"/>
    <col min="1537" max="1537" width="3.5546875" style="36" customWidth="1"/>
    <col min="1538" max="1538" width="40.88671875" style="36" customWidth="1"/>
    <col min="1539" max="1539" width="5.109375" style="36" customWidth="1"/>
    <col min="1540" max="1541" width="4.33203125" style="36" customWidth="1"/>
    <col min="1542" max="1542" width="8.5546875" style="36" customWidth="1"/>
    <col min="1543" max="1543" width="6.6640625" style="36" customWidth="1"/>
    <col min="1544" max="1544" width="11.33203125" style="36" customWidth="1"/>
    <col min="1545" max="1545" width="12.33203125" style="36" customWidth="1"/>
    <col min="1546" max="1792" width="9.109375" style="36"/>
    <col min="1793" max="1793" width="3.5546875" style="36" customWidth="1"/>
    <col min="1794" max="1794" width="40.88671875" style="36" customWidth="1"/>
    <col min="1795" max="1795" width="5.109375" style="36" customWidth="1"/>
    <col min="1796" max="1797" width="4.33203125" style="36" customWidth="1"/>
    <col min="1798" max="1798" width="8.5546875" style="36" customWidth="1"/>
    <col min="1799" max="1799" width="6.6640625" style="36" customWidth="1"/>
    <col min="1800" max="1800" width="11.33203125" style="36" customWidth="1"/>
    <col min="1801" max="1801" width="12.33203125" style="36" customWidth="1"/>
    <col min="1802" max="2048" width="9.109375" style="36"/>
    <col min="2049" max="2049" width="3.5546875" style="36" customWidth="1"/>
    <col min="2050" max="2050" width="40.88671875" style="36" customWidth="1"/>
    <col min="2051" max="2051" width="5.109375" style="36" customWidth="1"/>
    <col min="2052" max="2053" width="4.33203125" style="36" customWidth="1"/>
    <col min="2054" max="2054" width="8.5546875" style="36" customWidth="1"/>
    <col min="2055" max="2055" width="6.6640625" style="36" customWidth="1"/>
    <col min="2056" max="2056" width="11.33203125" style="36" customWidth="1"/>
    <col min="2057" max="2057" width="12.33203125" style="36" customWidth="1"/>
    <col min="2058" max="2304" width="9.109375" style="36"/>
    <col min="2305" max="2305" width="3.5546875" style="36" customWidth="1"/>
    <col min="2306" max="2306" width="40.88671875" style="36" customWidth="1"/>
    <col min="2307" max="2307" width="5.109375" style="36" customWidth="1"/>
    <col min="2308" max="2309" width="4.33203125" style="36" customWidth="1"/>
    <col min="2310" max="2310" width="8.5546875" style="36" customWidth="1"/>
    <col min="2311" max="2311" width="6.6640625" style="36" customWidth="1"/>
    <col min="2312" max="2312" width="11.33203125" style="36" customWidth="1"/>
    <col min="2313" max="2313" width="12.33203125" style="36" customWidth="1"/>
    <col min="2314" max="2560" width="9.109375" style="36"/>
    <col min="2561" max="2561" width="3.5546875" style="36" customWidth="1"/>
    <col min="2562" max="2562" width="40.88671875" style="36" customWidth="1"/>
    <col min="2563" max="2563" width="5.109375" style="36" customWidth="1"/>
    <col min="2564" max="2565" width="4.33203125" style="36" customWidth="1"/>
    <col min="2566" max="2566" width="8.5546875" style="36" customWidth="1"/>
    <col min="2567" max="2567" width="6.6640625" style="36" customWidth="1"/>
    <col min="2568" max="2568" width="11.33203125" style="36" customWidth="1"/>
    <col min="2569" max="2569" width="12.33203125" style="36" customWidth="1"/>
    <col min="2570" max="2816" width="9.109375" style="36"/>
    <col min="2817" max="2817" width="3.5546875" style="36" customWidth="1"/>
    <col min="2818" max="2818" width="40.88671875" style="36" customWidth="1"/>
    <col min="2819" max="2819" width="5.109375" style="36" customWidth="1"/>
    <col min="2820" max="2821" width="4.33203125" style="36" customWidth="1"/>
    <col min="2822" max="2822" width="8.5546875" style="36" customWidth="1"/>
    <col min="2823" max="2823" width="6.6640625" style="36" customWidth="1"/>
    <col min="2824" max="2824" width="11.33203125" style="36" customWidth="1"/>
    <col min="2825" max="2825" width="12.33203125" style="36" customWidth="1"/>
    <col min="2826" max="3072" width="9.109375" style="36"/>
    <col min="3073" max="3073" width="3.5546875" style="36" customWidth="1"/>
    <col min="3074" max="3074" width="40.88671875" style="36" customWidth="1"/>
    <col min="3075" max="3075" width="5.109375" style="36" customWidth="1"/>
    <col min="3076" max="3077" width="4.33203125" style="36" customWidth="1"/>
    <col min="3078" max="3078" width="8.5546875" style="36" customWidth="1"/>
    <col min="3079" max="3079" width="6.6640625" style="36" customWidth="1"/>
    <col min="3080" max="3080" width="11.33203125" style="36" customWidth="1"/>
    <col min="3081" max="3081" width="12.33203125" style="36" customWidth="1"/>
    <col min="3082" max="3328" width="9.109375" style="36"/>
    <col min="3329" max="3329" width="3.5546875" style="36" customWidth="1"/>
    <col min="3330" max="3330" width="40.88671875" style="36" customWidth="1"/>
    <col min="3331" max="3331" width="5.109375" style="36" customWidth="1"/>
    <col min="3332" max="3333" width="4.33203125" style="36" customWidth="1"/>
    <col min="3334" max="3334" width="8.5546875" style="36" customWidth="1"/>
    <col min="3335" max="3335" width="6.6640625" style="36" customWidth="1"/>
    <col min="3336" max="3336" width="11.33203125" style="36" customWidth="1"/>
    <col min="3337" max="3337" width="12.33203125" style="36" customWidth="1"/>
    <col min="3338" max="3584" width="9.109375" style="36"/>
    <col min="3585" max="3585" width="3.5546875" style="36" customWidth="1"/>
    <col min="3586" max="3586" width="40.88671875" style="36" customWidth="1"/>
    <col min="3587" max="3587" width="5.109375" style="36" customWidth="1"/>
    <col min="3588" max="3589" width="4.33203125" style="36" customWidth="1"/>
    <col min="3590" max="3590" width="8.5546875" style="36" customWidth="1"/>
    <col min="3591" max="3591" width="6.6640625" style="36" customWidth="1"/>
    <col min="3592" max="3592" width="11.33203125" style="36" customWidth="1"/>
    <col min="3593" max="3593" width="12.33203125" style="36" customWidth="1"/>
    <col min="3594" max="3840" width="9.109375" style="36"/>
    <col min="3841" max="3841" width="3.5546875" style="36" customWidth="1"/>
    <col min="3842" max="3842" width="40.88671875" style="36" customWidth="1"/>
    <col min="3843" max="3843" width="5.109375" style="36" customWidth="1"/>
    <col min="3844" max="3845" width="4.33203125" style="36" customWidth="1"/>
    <col min="3846" max="3846" width="8.5546875" style="36" customWidth="1"/>
    <col min="3847" max="3847" width="6.6640625" style="36" customWidth="1"/>
    <col min="3848" max="3848" width="11.33203125" style="36" customWidth="1"/>
    <col min="3849" max="3849" width="12.33203125" style="36" customWidth="1"/>
    <col min="3850" max="4096" width="9.109375" style="36"/>
    <col min="4097" max="4097" width="3.5546875" style="36" customWidth="1"/>
    <col min="4098" max="4098" width="40.88671875" style="36" customWidth="1"/>
    <col min="4099" max="4099" width="5.109375" style="36" customWidth="1"/>
    <col min="4100" max="4101" width="4.33203125" style="36" customWidth="1"/>
    <col min="4102" max="4102" width="8.5546875" style="36" customWidth="1"/>
    <col min="4103" max="4103" width="6.6640625" style="36" customWidth="1"/>
    <col min="4104" max="4104" width="11.33203125" style="36" customWidth="1"/>
    <col min="4105" max="4105" width="12.33203125" style="36" customWidth="1"/>
    <col min="4106" max="4352" width="9.109375" style="36"/>
    <col min="4353" max="4353" width="3.5546875" style="36" customWidth="1"/>
    <col min="4354" max="4354" width="40.88671875" style="36" customWidth="1"/>
    <col min="4355" max="4355" width="5.109375" style="36" customWidth="1"/>
    <col min="4356" max="4357" width="4.33203125" style="36" customWidth="1"/>
    <col min="4358" max="4358" width="8.5546875" style="36" customWidth="1"/>
    <col min="4359" max="4359" width="6.6640625" style="36" customWidth="1"/>
    <col min="4360" max="4360" width="11.33203125" style="36" customWidth="1"/>
    <col min="4361" max="4361" width="12.33203125" style="36" customWidth="1"/>
    <col min="4362" max="4608" width="9.109375" style="36"/>
    <col min="4609" max="4609" width="3.5546875" style="36" customWidth="1"/>
    <col min="4610" max="4610" width="40.88671875" style="36" customWidth="1"/>
    <col min="4611" max="4611" width="5.109375" style="36" customWidth="1"/>
    <col min="4612" max="4613" width="4.33203125" style="36" customWidth="1"/>
    <col min="4614" max="4614" width="8.5546875" style="36" customWidth="1"/>
    <col min="4615" max="4615" width="6.6640625" style="36" customWidth="1"/>
    <col min="4616" max="4616" width="11.33203125" style="36" customWidth="1"/>
    <col min="4617" max="4617" width="12.33203125" style="36" customWidth="1"/>
    <col min="4618" max="4864" width="9.109375" style="36"/>
    <col min="4865" max="4865" width="3.5546875" style="36" customWidth="1"/>
    <col min="4866" max="4866" width="40.88671875" style="36" customWidth="1"/>
    <col min="4867" max="4867" width="5.109375" style="36" customWidth="1"/>
    <col min="4868" max="4869" width="4.33203125" style="36" customWidth="1"/>
    <col min="4870" max="4870" width="8.5546875" style="36" customWidth="1"/>
    <col min="4871" max="4871" width="6.6640625" style="36" customWidth="1"/>
    <col min="4872" max="4872" width="11.33203125" style="36" customWidth="1"/>
    <col min="4873" max="4873" width="12.33203125" style="36" customWidth="1"/>
    <col min="4874" max="5120" width="9.109375" style="36"/>
    <col min="5121" max="5121" width="3.5546875" style="36" customWidth="1"/>
    <col min="5122" max="5122" width="40.88671875" style="36" customWidth="1"/>
    <col min="5123" max="5123" width="5.109375" style="36" customWidth="1"/>
    <col min="5124" max="5125" width="4.33203125" style="36" customWidth="1"/>
    <col min="5126" max="5126" width="8.5546875" style="36" customWidth="1"/>
    <col min="5127" max="5127" width="6.6640625" style="36" customWidth="1"/>
    <col min="5128" max="5128" width="11.33203125" style="36" customWidth="1"/>
    <col min="5129" max="5129" width="12.33203125" style="36" customWidth="1"/>
    <col min="5130" max="5376" width="9.109375" style="36"/>
    <col min="5377" max="5377" width="3.5546875" style="36" customWidth="1"/>
    <col min="5378" max="5378" width="40.88671875" style="36" customWidth="1"/>
    <col min="5379" max="5379" width="5.109375" style="36" customWidth="1"/>
    <col min="5380" max="5381" width="4.33203125" style="36" customWidth="1"/>
    <col min="5382" max="5382" width="8.5546875" style="36" customWidth="1"/>
    <col min="5383" max="5383" width="6.6640625" style="36" customWidth="1"/>
    <col min="5384" max="5384" width="11.33203125" style="36" customWidth="1"/>
    <col min="5385" max="5385" width="12.33203125" style="36" customWidth="1"/>
    <col min="5386" max="5632" width="9.109375" style="36"/>
    <col min="5633" max="5633" width="3.5546875" style="36" customWidth="1"/>
    <col min="5634" max="5634" width="40.88671875" style="36" customWidth="1"/>
    <col min="5635" max="5635" width="5.109375" style="36" customWidth="1"/>
    <col min="5636" max="5637" width="4.33203125" style="36" customWidth="1"/>
    <col min="5638" max="5638" width="8.5546875" style="36" customWidth="1"/>
    <col min="5639" max="5639" width="6.6640625" style="36" customWidth="1"/>
    <col min="5640" max="5640" width="11.33203125" style="36" customWidth="1"/>
    <col min="5641" max="5641" width="12.33203125" style="36" customWidth="1"/>
    <col min="5642" max="5888" width="9.109375" style="36"/>
    <col min="5889" max="5889" width="3.5546875" style="36" customWidth="1"/>
    <col min="5890" max="5890" width="40.88671875" style="36" customWidth="1"/>
    <col min="5891" max="5891" width="5.109375" style="36" customWidth="1"/>
    <col min="5892" max="5893" width="4.33203125" style="36" customWidth="1"/>
    <col min="5894" max="5894" width="8.5546875" style="36" customWidth="1"/>
    <col min="5895" max="5895" width="6.6640625" style="36" customWidth="1"/>
    <col min="5896" max="5896" width="11.33203125" style="36" customWidth="1"/>
    <col min="5897" max="5897" width="12.33203125" style="36" customWidth="1"/>
    <col min="5898" max="6144" width="9.109375" style="36"/>
    <col min="6145" max="6145" width="3.5546875" style="36" customWidth="1"/>
    <col min="6146" max="6146" width="40.88671875" style="36" customWidth="1"/>
    <col min="6147" max="6147" width="5.109375" style="36" customWidth="1"/>
    <col min="6148" max="6149" width="4.33203125" style="36" customWidth="1"/>
    <col min="6150" max="6150" width="8.5546875" style="36" customWidth="1"/>
    <col min="6151" max="6151" width="6.6640625" style="36" customWidth="1"/>
    <col min="6152" max="6152" width="11.33203125" style="36" customWidth="1"/>
    <col min="6153" max="6153" width="12.33203125" style="36" customWidth="1"/>
    <col min="6154" max="6400" width="9.109375" style="36"/>
    <col min="6401" max="6401" width="3.5546875" style="36" customWidth="1"/>
    <col min="6402" max="6402" width="40.88671875" style="36" customWidth="1"/>
    <col min="6403" max="6403" width="5.109375" style="36" customWidth="1"/>
    <col min="6404" max="6405" width="4.33203125" style="36" customWidth="1"/>
    <col min="6406" max="6406" width="8.5546875" style="36" customWidth="1"/>
    <col min="6407" max="6407" width="6.6640625" style="36" customWidth="1"/>
    <col min="6408" max="6408" width="11.33203125" style="36" customWidth="1"/>
    <col min="6409" max="6409" width="12.33203125" style="36" customWidth="1"/>
    <col min="6410" max="6656" width="9.109375" style="36"/>
    <col min="6657" max="6657" width="3.5546875" style="36" customWidth="1"/>
    <col min="6658" max="6658" width="40.88671875" style="36" customWidth="1"/>
    <col min="6659" max="6659" width="5.109375" style="36" customWidth="1"/>
    <col min="6660" max="6661" width="4.33203125" style="36" customWidth="1"/>
    <col min="6662" max="6662" width="8.5546875" style="36" customWidth="1"/>
    <col min="6663" max="6663" width="6.6640625" style="36" customWidth="1"/>
    <col min="6664" max="6664" width="11.33203125" style="36" customWidth="1"/>
    <col min="6665" max="6665" width="12.33203125" style="36" customWidth="1"/>
    <col min="6666" max="6912" width="9.109375" style="36"/>
    <col min="6913" max="6913" width="3.5546875" style="36" customWidth="1"/>
    <col min="6914" max="6914" width="40.88671875" style="36" customWidth="1"/>
    <col min="6915" max="6915" width="5.109375" style="36" customWidth="1"/>
    <col min="6916" max="6917" width="4.33203125" style="36" customWidth="1"/>
    <col min="6918" max="6918" width="8.5546875" style="36" customWidth="1"/>
    <col min="6919" max="6919" width="6.6640625" style="36" customWidth="1"/>
    <col min="6920" max="6920" width="11.33203125" style="36" customWidth="1"/>
    <col min="6921" max="6921" width="12.33203125" style="36" customWidth="1"/>
    <col min="6922" max="7168" width="9.109375" style="36"/>
    <col min="7169" max="7169" width="3.5546875" style="36" customWidth="1"/>
    <col min="7170" max="7170" width="40.88671875" style="36" customWidth="1"/>
    <col min="7171" max="7171" width="5.109375" style="36" customWidth="1"/>
    <col min="7172" max="7173" width="4.33203125" style="36" customWidth="1"/>
    <col min="7174" max="7174" width="8.5546875" style="36" customWidth="1"/>
    <col min="7175" max="7175" width="6.6640625" style="36" customWidth="1"/>
    <col min="7176" max="7176" width="11.33203125" style="36" customWidth="1"/>
    <col min="7177" max="7177" width="12.33203125" style="36" customWidth="1"/>
    <col min="7178" max="7424" width="9.109375" style="36"/>
    <col min="7425" max="7425" width="3.5546875" style="36" customWidth="1"/>
    <col min="7426" max="7426" width="40.88671875" style="36" customWidth="1"/>
    <col min="7427" max="7427" width="5.109375" style="36" customWidth="1"/>
    <col min="7428" max="7429" width="4.33203125" style="36" customWidth="1"/>
    <col min="7430" max="7430" width="8.5546875" style="36" customWidth="1"/>
    <col min="7431" max="7431" width="6.6640625" style="36" customWidth="1"/>
    <col min="7432" max="7432" width="11.33203125" style="36" customWidth="1"/>
    <col min="7433" max="7433" width="12.33203125" style="36" customWidth="1"/>
    <col min="7434" max="7680" width="9.109375" style="36"/>
    <col min="7681" max="7681" width="3.5546875" style="36" customWidth="1"/>
    <col min="7682" max="7682" width="40.88671875" style="36" customWidth="1"/>
    <col min="7683" max="7683" width="5.109375" style="36" customWidth="1"/>
    <col min="7684" max="7685" width="4.33203125" style="36" customWidth="1"/>
    <col min="7686" max="7686" width="8.5546875" style="36" customWidth="1"/>
    <col min="7687" max="7687" width="6.6640625" style="36" customWidth="1"/>
    <col min="7688" max="7688" width="11.33203125" style="36" customWidth="1"/>
    <col min="7689" max="7689" width="12.33203125" style="36" customWidth="1"/>
    <col min="7690" max="7936" width="9.109375" style="36"/>
    <col min="7937" max="7937" width="3.5546875" style="36" customWidth="1"/>
    <col min="7938" max="7938" width="40.88671875" style="36" customWidth="1"/>
    <col min="7939" max="7939" width="5.109375" style="36" customWidth="1"/>
    <col min="7940" max="7941" width="4.33203125" style="36" customWidth="1"/>
    <col min="7942" max="7942" width="8.5546875" style="36" customWidth="1"/>
    <col min="7943" max="7943" width="6.6640625" style="36" customWidth="1"/>
    <col min="7944" max="7944" width="11.33203125" style="36" customWidth="1"/>
    <col min="7945" max="7945" width="12.33203125" style="36" customWidth="1"/>
    <col min="7946" max="8192" width="9.109375" style="36"/>
    <col min="8193" max="8193" width="3.5546875" style="36" customWidth="1"/>
    <col min="8194" max="8194" width="40.88671875" style="36" customWidth="1"/>
    <col min="8195" max="8195" width="5.109375" style="36" customWidth="1"/>
    <col min="8196" max="8197" width="4.33203125" style="36" customWidth="1"/>
    <col min="8198" max="8198" width="8.5546875" style="36" customWidth="1"/>
    <col min="8199" max="8199" width="6.6640625" style="36" customWidth="1"/>
    <col min="8200" max="8200" width="11.33203125" style="36" customWidth="1"/>
    <col min="8201" max="8201" width="12.33203125" style="36" customWidth="1"/>
    <col min="8202" max="8448" width="9.109375" style="36"/>
    <col min="8449" max="8449" width="3.5546875" style="36" customWidth="1"/>
    <col min="8450" max="8450" width="40.88671875" style="36" customWidth="1"/>
    <col min="8451" max="8451" width="5.109375" style="36" customWidth="1"/>
    <col min="8452" max="8453" width="4.33203125" style="36" customWidth="1"/>
    <col min="8454" max="8454" width="8.5546875" style="36" customWidth="1"/>
    <col min="8455" max="8455" width="6.6640625" style="36" customWidth="1"/>
    <col min="8456" max="8456" width="11.33203125" style="36" customWidth="1"/>
    <col min="8457" max="8457" width="12.33203125" style="36" customWidth="1"/>
    <col min="8458" max="8704" width="9.109375" style="36"/>
    <col min="8705" max="8705" width="3.5546875" style="36" customWidth="1"/>
    <col min="8706" max="8706" width="40.88671875" style="36" customWidth="1"/>
    <col min="8707" max="8707" width="5.109375" style="36" customWidth="1"/>
    <col min="8708" max="8709" width="4.33203125" style="36" customWidth="1"/>
    <col min="8710" max="8710" width="8.5546875" style="36" customWidth="1"/>
    <col min="8711" max="8711" width="6.6640625" style="36" customWidth="1"/>
    <col min="8712" max="8712" width="11.33203125" style="36" customWidth="1"/>
    <col min="8713" max="8713" width="12.33203125" style="36" customWidth="1"/>
    <col min="8714" max="8960" width="9.109375" style="36"/>
    <col min="8961" max="8961" width="3.5546875" style="36" customWidth="1"/>
    <col min="8962" max="8962" width="40.88671875" style="36" customWidth="1"/>
    <col min="8963" max="8963" width="5.109375" style="36" customWidth="1"/>
    <col min="8964" max="8965" width="4.33203125" style="36" customWidth="1"/>
    <col min="8966" max="8966" width="8.5546875" style="36" customWidth="1"/>
    <col min="8967" max="8967" width="6.6640625" style="36" customWidth="1"/>
    <col min="8968" max="8968" width="11.33203125" style="36" customWidth="1"/>
    <col min="8969" max="8969" width="12.33203125" style="36" customWidth="1"/>
    <col min="8970" max="9216" width="9.109375" style="36"/>
    <col min="9217" max="9217" width="3.5546875" style="36" customWidth="1"/>
    <col min="9218" max="9218" width="40.88671875" style="36" customWidth="1"/>
    <col min="9219" max="9219" width="5.109375" style="36" customWidth="1"/>
    <col min="9220" max="9221" width="4.33203125" style="36" customWidth="1"/>
    <col min="9222" max="9222" width="8.5546875" style="36" customWidth="1"/>
    <col min="9223" max="9223" width="6.6640625" style="36" customWidth="1"/>
    <col min="9224" max="9224" width="11.33203125" style="36" customWidth="1"/>
    <col min="9225" max="9225" width="12.33203125" style="36" customWidth="1"/>
    <col min="9226" max="9472" width="9.109375" style="36"/>
    <col min="9473" max="9473" width="3.5546875" style="36" customWidth="1"/>
    <col min="9474" max="9474" width="40.88671875" style="36" customWidth="1"/>
    <col min="9475" max="9475" width="5.109375" style="36" customWidth="1"/>
    <col min="9476" max="9477" width="4.33203125" style="36" customWidth="1"/>
    <col min="9478" max="9478" width="8.5546875" style="36" customWidth="1"/>
    <col min="9479" max="9479" width="6.6640625" style="36" customWidth="1"/>
    <col min="9480" max="9480" width="11.33203125" style="36" customWidth="1"/>
    <col min="9481" max="9481" width="12.33203125" style="36" customWidth="1"/>
    <col min="9482" max="9728" width="9.109375" style="36"/>
    <col min="9729" max="9729" width="3.5546875" style="36" customWidth="1"/>
    <col min="9730" max="9730" width="40.88671875" style="36" customWidth="1"/>
    <col min="9731" max="9731" width="5.109375" style="36" customWidth="1"/>
    <col min="9732" max="9733" width="4.33203125" style="36" customWidth="1"/>
    <col min="9734" max="9734" width="8.5546875" style="36" customWidth="1"/>
    <col min="9735" max="9735" width="6.6640625" style="36" customWidth="1"/>
    <col min="9736" max="9736" width="11.33203125" style="36" customWidth="1"/>
    <col min="9737" max="9737" width="12.33203125" style="36" customWidth="1"/>
    <col min="9738" max="9984" width="9.109375" style="36"/>
    <col min="9985" max="9985" width="3.5546875" style="36" customWidth="1"/>
    <col min="9986" max="9986" width="40.88671875" style="36" customWidth="1"/>
    <col min="9987" max="9987" width="5.109375" style="36" customWidth="1"/>
    <col min="9988" max="9989" width="4.33203125" style="36" customWidth="1"/>
    <col min="9990" max="9990" width="8.5546875" style="36" customWidth="1"/>
    <col min="9991" max="9991" width="6.6640625" style="36" customWidth="1"/>
    <col min="9992" max="9992" width="11.33203125" style="36" customWidth="1"/>
    <col min="9993" max="9993" width="12.33203125" style="36" customWidth="1"/>
    <col min="9994" max="10240" width="9.109375" style="36"/>
    <col min="10241" max="10241" width="3.5546875" style="36" customWidth="1"/>
    <col min="10242" max="10242" width="40.88671875" style="36" customWidth="1"/>
    <col min="10243" max="10243" width="5.109375" style="36" customWidth="1"/>
    <col min="10244" max="10245" width="4.33203125" style="36" customWidth="1"/>
    <col min="10246" max="10246" width="8.5546875" style="36" customWidth="1"/>
    <col min="10247" max="10247" width="6.6640625" style="36" customWidth="1"/>
    <col min="10248" max="10248" width="11.33203125" style="36" customWidth="1"/>
    <col min="10249" max="10249" width="12.33203125" style="36" customWidth="1"/>
    <col min="10250" max="10496" width="9.109375" style="36"/>
    <col min="10497" max="10497" width="3.5546875" style="36" customWidth="1"/>
    <col min="10498" max="10498" width="40.88671875" style="36" customWidth="1"/>
    <col min="10499" max="10499" width="5.109375" style="36" customWidth="1"/>
    <col min="10500" max="10501" width="4.33203125" style="36" customWidth="1"/>
    <col min="10502" max="10502" width="8.5546875" style="36" customWidth="1"/>
    <col min="10503" max="10503" width="6.6640625" style="36" customWidth="1"/>
    <col min="10504" max="10504" width="11.33203125" style="36" customWidth="1"/>
    <col min="10505" max="10505" width="12.33203125" style="36" customWidth="1"/>
    <col min="10506" max="10752" width="9.109375" style="36"/>
    <col min="10753" max="10753" width="3.5546875" style="36" customWidth="1"/>
    <col min="10754" max="10754" width="40.88671875" style="36" customWidth="1"/>
    <col min="10755" max="10755" width="5.109375" style="36" customWidth="1"/>
    <col min="10756" max="10757" width="4.33203125" style="36" customWidth="1"/>
    <col min="10758" max="10758" width="8.5546875" style="36" customWidth="1"/>
    <col min="10759" max="10759" width="6.6640625" style="36" customWidth="1"/>
    <col min="10760" max="10760" width="11.33203125" style="36" customWidth="1"/>
    <col min="10761" max="10761" width="12.33203125" style="36" customWidth="1"/>
    <col min="10762" max="11008" width="9.109375" style="36"/>
    <col min="11009" max="11009" width="3.5546875" style="36" customWidth="1"/>
    <col min="11010" max="11010" width="40.88671875" style="36" customWidth="1"/>
    <col min="11011" max="11011" width="5.109375" style="36" customWidth="1"/>
    <col min="11012" max="11013" width="4.33203125" style="36" customWidth="1"/>
    <col min="11014" max="11014" width="8.5546875" style="36" customWidth="1"/>
    <col min="11015" max="11015" width="6.6640625" style="36" customWidth="1"/>
    <col min="11016" max="11016" width="11.33203125" style="36" customWidth="1"/>
    <col min="11017" max="11017" width="12.33203125" style="36" customWidth="1"/>
    <col min="11018" max="11264" width="9.109375" style="36"/>
    <col min="11265" max="11265" width="3.5546875" style="36" customWidth="1"/>
    <col min="11266" max="11266" width="40.88671875" style="36" customWidth="1"/>
    <col min="11267" max="11267" width="5.109375" style="36" customWidth="1"/>
    <col min="11268" max="11269" width="4.33203125" style="36" customWidth="1"/>
    <col min="11270" max="11270" width="8.5546875" style="36" customWidth="1"/>
    <col min="11271" max="11271" width="6.6640625" style="36" customWidth="1"/>
    <col min="11272" max="11272" width="11.33203125" style="36" customWidth="1"/>
    <col min="11273" max="11273" width="12.33203125" style="36" customWidth="1"/>
    <col min="11274" max="11520" width="9.109375" style="36"/>
    <col min="11521" max="11521" width="3.5546875" style="36" customWidth="1"/>
    <col min="11522" max="11522" width="40.88671875" style="36" customWidth="1"/>
    <col min="11523" max="11523" width="5.109375" style="36" customWidth="1"/>
    <col min="11524" max="11525" width="4.33203125" style="36" customWidth="1"/>
    <col min="11526" max="11526" width="8.5546875" style="36" customWidth="1"/>
    <col min="11527" max="11527" width="6.6640625" style="36" customWidth="1"/>
    <col min="11528" max="11528" width="11.33203125" style="36" customWidth="1"/>
    <col min="11529" max="11529" width="12.33203125" style="36" customWidth="1"/>
    <col min="11530" max="11776" width="9.109375" style="36"/>
    <col min="11777" max="11777" width="3.5546875" style="36" customWidth="1"/>
    <col min="11778" max="11778" width="40.88671875" style="36" customWidth="1"/>
    <col min="11779" max="11779" width="5.109375" style="36" customWidth="1"/>
    <col min="11780" max="11781" width="4.33203125" style="36" customWidth="1"/>
    <col min="11782" max="11782" width="8.5546875" style="36" customWidth="1"/>
    <col min="11783" max="11783" width="6.6640625" style="36" customWidth="1"/>
    <col min="11784" max="11784" width="11.33203125" style="36" customWidth="1"/>
    <col min="11785" max="11785" width="12.33203125" style="36" customWidth="1"/>
    <col min="11786" max="12032" width="9.109375" style="36"/>
    <col min="12033" max="12033" width="3.5546875" style="36" customWidth="1"/>
    <col min="12034" max="12034" width="40.88671875" style="36" customWidth="1"/>
    <col min="12035" max="12035" width="5.109375" style="36" customWidth="1"/>
    <col min="12036" max="12037" width="4.33203125" style="36" customWidth="1"/>
    <col min="12038" max="12038" width="8.5546875" style="36" customWidth="1"/>
    <col min="12039" max="12039" width="6.6640625" style="36" customWidth="1"/>
    <col min="12040" max="12040" width="11.33203125" style="36" customWidth="1"/>
    <col min="12041" max="12041" width="12.33203125" style="36" customWidth="1"/>
    <col min="12042" max="12288" width="9.109375" style="36"/>
    <col min="12289" max="12289" width="3.5546875" style="36" customWidth="1"/>
    <col min="12290" max="12290" width="40.88671875" style="36" customWidth="1"/>
    <col min="12291" max="12291" width="5.109375" style="36" customWidth="1"/>
    <col min="12292" max="12293" width="4.33203125" style="36" customWidth="1"/>
    <col min="12294" max="12294" width="8.5546875" style="36" customWidth="1"/>
    <col min="12295" max="12295" width="6.6640625" style="36" customWidth="1"/>
    <col min="12296" max="12296" width="11.33203125" style="36" customWidth="1"/>
    <col min="12297" max="12297" width="12.33203125" style="36" customWidth="1"/>
    <col min="12298" max="12544" width="9.109375" style="36"/>
    <col min="12545" max="12545" width="3.5546875" style="36" customWidth="1"/>
    <col min="12546" max="12546" width="40.88671875" style="36" customWidth="1"/>
    <col min="12547" max="12547" width="5.109375" style="36" customWidth="1"/>
    <col min="12548" max="12549" width="4.33203125" style="36" customWidth="1"/>
    <col min="12550" max="12550" width="8.5546875" style="36" customWidth="1"/>
    <col min="12551" max="12551" width="6.6640625" style="36" customWidth="1"/>
    <col min="12552" max="12552" width="11.33203125" style="36" customWidth="1"/>
    <col min="12553" max="12553" width="12.33203125" style="36" customWidth="1"/>
    <col min="12554" max="12800" width="9.109375" style="36"/>
    <col min="12801" max="12801" width="3.5546875" style="36" customWidth="1"/>
    <col min="12802" max="12802" width="40.88671875" style="36" customWidth="1"/>
    <col min="12803" max="12803" width="5.109375" style="36" customWidth="1"/>
    <col min="12804" max="12805" width="4.33203125" style="36" customWidth="1"/>
    <col min="12806" max="12806" width="8.5546875" style="36" customWidth="1"/>
    <col min="12807" max="12807" width="6.6640625" style="36" customWidth="1"/>
    <col min="12808" max="12808" width="11.33203125" style="36" customWidth="1"/>
    <col min="12809" max="12809" width="12.33203125" style="36" customWidth="1"/>
    <col min="12810" max="13056" width="9.109375" style="36"/>
    <col min="13057" max="13057" width="3.5546875" style="36" customWidth="1"/>
    <col min="13058" max="13058" width="40.88671875" style="36" customWidth="1"/>
    <col min="13059" max="13059" width="5.109375" style="36" customWidth="1"/>
    <col min="13060" max="13061" width="4.33203125" style="36" customWidth="1"/>
    <col min="13062" max="13062" width="8.5546875" style="36" customWidth="1"/>
    <col min="13063" max="13063" width="6.6640625" style="36" customWidth="1"/>
    <col min="13064" max="13064" width="11.33203125" style="36" customWidth="1"/>
    <col min="13065" max="13065" width="12.33203125" style="36" customWidth="1"/>
    <col min="13066" max="13312" width="9.109375" style="36"/>
    <col min="13313" max="13313" width="3.5546875" style="36" customWidth="1"/>
    <col min="13314" max="13314" width="40.88671875" style="36" customWidth="1"/>
    <col min="13315" max="13315" width="5.109375" style="36" customWidth="1"/>
    <col min="13316" max="13317" width="4.33203125" style="36" customWidth="1"/>
    <col min="13318" max="13318" width="8.5546875" style="36" customWidth="1"/>
    <col min="13319" max="13319" width="6.6640625" style="36" customWidth="1"/>
    <col min="13320" max="13320" width="11.33203125" style="36" customWidth="1"/>
    <col min="13321" max="13321" width="12.33203125" style="36" customWidth="1"/>
    <col min="13322" max="13568" width="9.109375" style="36"/>
    <col min="13569" max="13569" width="3.5546875" style="36" customWidth="1"/>
    <col min="13570" max="13570" width="40.88671875" style="36" customWidth="1"/>
    <col min="13571" max="13571" width="5.109375" style="36" customWidth="1"/>
    <col min="13572" max="13573" width="4.33203125" style="36" customWidth="1"/>
    <col min="13574" max="13574" width="8.5546875" style="36" customWidth="1"/>
    <col min="13575" max="13575" width="6.6640625" style="36" customWidth="1"/>
    <col min="13576" max="13576" width="11.33203125" style="36" customWidth="1"/>
    <col min="13577" max="13577" width="12.33203125" style="36" customWidth="1"/>
    <col min="13578" max="13824" width="9.109375" style="36"/>
    <col min="13825" max="13825" width="3.5546875" style="36" customWidth="1"/>
    <col min="13826" max="13826" width="40.88671875" style="36" customWidth="1"/>
    <col min="13827" max="13827" width="5.109375" style="36" customWidth="1"/>
    <col min="13828" max="13829" width="4.33203125" style="36" customWidth="1"/>
    <col min="13830" max="13830" width="8.5546875" style="36" customWidth="1"/>
    <col min="13831" max="13831" width="6.6640625" style="36" customWidth="1"/>
    <col min="13832" max="13832" width="11.33203125" style="36" customWidth="1"/>
    <col min="13833" max="13833" width="12.33203125" style="36" customWidth="1"/>
    <col min="13834" max="14080" width="9.109375" style="36"/>
    <col min="14081" max="14081" width="3.5546875" style="36" customWidth="1"/>
    <col min="14082" max="14082" width="40.88671875" style="36" customWidth="1"/>
    <col min="14083" max="14083" width="5.109375" style="36" customWidth="1"/>
    <col min="14084" max="14085" width="4.33203125" style="36" customWidth="1"/>
    <col min="14086" max="14086" width="8.5546875" style="36" customWidth="1"/>
    <col min="14087" max="14087" width="6.6640625" style="36" customWidth="1"/>
    <col min="14088" max="14088" width="11.33203125" style="36" customWidth="1"/>
    <col min="14089" max="14089" width="12.33203125" style="36" customWidth="1"/>
    <col min="14090" max="14336" width="9.109375" style="36"/>
    <col min="14337" max="14337" width="3.5546875" style="36" customWidth="1"/>
    <col min="14338" max="14338" width="40.88671875" style="36" customWidth="1"/>
    <col min="14339" max="14339" width="5.109375" style="36" customWidth="1"/>
    <col min="14340" max="14341" width="4.33203125" style="36" customWidth="1"/>
    <col min="14342" max="14342" width="8.5546875" style="36" customWidth="1"/>
    <col min="14343" max="14343" width="6.6640625" style="36" customWidth="1"/>
    <col min="14344" max="14344" width="11.33203125" style="36" customWidth="1"/>
    <col min="14345" max="14345" width="12.33203125" style="36" customWidth="1"/>
    <col min="14346" max="14592" width="9.109375" style="36"/>
    <col min="14593" max="14593" width="3.5546875" style="36" customWidth="1"/>
    <col min="14594" max="14594" width="40.88671875" style="36" customWidth="1"/>
    <col min="14595" max="14595" width="5.109375" style="36" customWidth="1"/>
    <col min="14596" max="14597" width="4.33203125" style="36" customWidth="1"/>
    <col min="14598" max="14598" width="8.5546875" style="36" customWidth="1"/>
    <col min="14599" max="14599" width="6.6640625" style="36" customWidth="1"/>
    <col min="14600" max="14600" width="11.33203125" style="36" customWidth="1"/>
    <col min="14601" max="14601" width="12.33203125" style="36" customWidth="1"/>
    <col min="14602" max="14848" width="9.109375" style="36"/>
    <col min="14849" max="14849" width="3.5546875" style="36" customWidth="1"/>
    <col min="14850" max="14850" width="40.88671875" style="36" customWidth="1"/>
    <col min="14851" max="14851" width="5.109375" style="36" customWidth="1"/>
    <col min="14852" max="14853" width="4.33203125" style="36" customWidth="1"/>
    <col min="14854" max="14854" width="8.5546875" style="36" customWidth="1"/>
    <col min="14855" max="14855" width="6.6640625" style="36" customWidth="1"/>
    <col min="14856" max="14856" width="11.33203125" style="36" customWidth="1"/>
    <col min="14857" max="14857" width="12.33203125" style="36" customWidth="1"/>
    <col min="14858" max="15104" width="9.109375" style="36"/>
    <col min="15105" max="15105" width="3.5546875" style="36" customWidth="1"/>
    <col min="15106" max="15106" width="40.88671875" style="36" customWidth="1"/>
    <col min="15107" max="15107" width="5.109375" style="36" customWidth="1"/>
    <col min="15108" max="15109" width="4.33203125" style="36" customWidth="1"/>
    <col min="15110" max="15110" width="8.5546875" style="36" customWidth="1"/>
    <col min="15111" max="15111" width="6.6640625" style="36" customWidth="1"/>
    <col min="15112" max="15112" width="11.33203125" style="36" customWidth="1"/>
    <col min="15113" max="15113" width="12.33203125" style="36" customWidth="1"/>
    <col min="15114" max="15360" width="9.109375" style="36"/>
    <col min="15361" max="15361" width="3.5546875" style="36" customWidth="1"/>
    <col min="15362" max="15362" width="40.88671875" style="36" customWidth="1"/>
    <col min="15363" max="15363" width="5.109375" style="36" customWidth="1"/>
    <col min="15364" max="15365" width="4.33203125" style="36" customWidth="1"/>
    <col min="15366" max="15366" width="8.5546875" style="36" customWidth="1"/>
    <col min="15367" max="15367" width="6.6640625" style="36" customWidth="1"/>
    <col min="15368" max="15368" width="11.33203125" style="36" customWidth="1"/>
    <col min="15369" max="15369" width="12.33203125" style="36" customWidth="1"/>
    <col min="15370" max="15616" width="9.109375" style="36"/>
    <col min="15617" max="15617" width="3.5546875" style="36" customWidth="1"/>
    <col min="15618" max="15618" width="40.88671875" style="36" customWidth="1"/>
    <col min="15619" max="15619" width="5.109375" style="36" customWidth="1"/>
    <col min="15620" max="15621" width="4.33203125" style="36" customWidth="1"/>
    <col min="15622" max="15622" width="8.5546875" style="36" customWidth="1"/>
    <col min="15623" max="15623" width="6.6640625" style="36" customWidth="1"/>
    <col min="15624" max="15624" width="11.33203125" style="36" customWidth="1"/>
    <col min="15625" max="15625" width="12.33203125" style="36" customWidth="1"/>
    <col min="15626" max="15872" width="9.109375" style="36"/>
    <col min="15873" max="15873" width="3.5546875" style="36" customWidth="1"/>
    <col min="15874" max="15874" width="40.88671875" style="36" customWidth="1"/>
    <col min="15875" max="15875" width="5.109375" style="36" customWidth="1"/>
    <col min="15876" max="15877" width="4.33203125" style="36" customWidth="1"/>
    <col min="15878" max="15878" width="8.5546875" style="36" customWidth="1"/>
    <col min="15879" max="15879" width="6.6640625" style="36" customWidth="1"/>
    <col min="15880" max="15880" width="11.33203125" style="36" customWidth="1"/>
    <col min="15881" max="15881" width="12.33203125" style="36" customWidth="1"/>
    <col min="15882" max="16128" width="9.109375" style="36"/>
    <col min="16129" max="16129" width="3.5546875" style="36" customWidth="1"/>
    <col min="16130" max="16130" width="40.88671875" style="36" customWidth="1"/>
    <col min="16131" max="16131" width="5.109375" style="36" customWidth="1"/>
    <col min="16132" max="16133" width="4.33203125" style="36" customWidth="1"/>
    <col min="16134" max="16134" width="8.5546875" style="36" customWidth="1"/>
    <col min="16135" max="16135" width="6.6640625" style="36" customWidth="1"/>
    <col min="16136" max="16136" width="11.33203125" style="36" customWidth="1"/>
    <col min="16137" max="16137" width="12.33203125" style="36" customWidth="1"/>
    <col min="16138" max="16384" width="9.109375" style="36"/>
  </cols>
  <sheetData>
    <row r="1" spans="1:10" ht="75" customHeight="1" x14ac:dyDescent="0.25">
      <c r="A1" s="324"/>
      <c r="B1" s="325"/>
      <c r="C1" s="439" t="s">
        <v>543</v>
      </c>
      <c r="D1" s="439"/>
      <c r="E1" s="439"/>
      <c r="F1" s="439"/>
      <c r="G1" s="439"/>
      <c r="H1" s="439"/>
      <c r="I1" s="439"/>
      <c r="J1" s="439"/>
    </row>
    <row r="2" spans="1:10" ht="25.5" customHeight="1" x14ac:dyDescent="0.25">
      <c r="A2" s="324"/>
      <c r="B2" s="325"/>
      <c r="C2" s="439"/>
      <c r="D2" s="439"/>
      <c r="E2" s="439"/>
      <c r="F2" s="439"/>
      <c r="G2" s="439"/>
      <c r="H2" s="439"/>
      <c r="I2" s="439"/>
      <c r="J2" s="439"/>
    </row>
    <row r="3" spans="1:10" s="22" customFormat="1" ht="37.5" hidden="1" customHeight="1" x14ac:dyDescent="0.3">
      <c r="A3" s="324"/>
      <c r="B3" s="325"/>
      <c r="C3" s="439"/>
      <c r="D3" s="439"/>
      <c r="E3" s="439"/>
      <c r="F3" s="439"/>
      <c r="G3" s="439"/>
      <c r="H3" s="439"/>
      <c r="I3" s="439"/>
      <c r="J3" s="439"/>
    </row>
    <row r="4" spans="1:10" s="37" customFormat="1" ht="15.6" hidden="1" x14ac:dyDescent="0.3">
      <c r="A4" s="326"/>
      <c r="B4" s="327"/>
      <c r="C4" s="439"/>
      <c r="D4" s="439"/>
      <c r="E4" s="439"/>
      <c r="F4" s="439"/>
      <c r="G4" s="439"/>
      <c r="H4" s="439"/>
      <c r="I4" s="439"/>
      <c r="J4" s="439"/>
    </row>
    <row r="5" spans="1:10" s="39" customFormat="1" ht="30.75" customHeight="1" x14ac:dyDescent="0.3">
      <c r="A5" s="326"/>
      <c r="B5" s="327"/>
      <c r="C5" s="201"/>
      <c r="D5" s="201"/>
      <c r="E5" s="201"/>
      <c r="F5" s="201"/>
      <c r="G5" s="201"/>
      <c r="H5" s="201"/>
      <c r="I5" s="201"/>
      <c r="J5" s="328"/>
    </row>
    <row r="6" spans="1:10" s="37" customFormat="1" ht="33.75" customHeight="1" x14ac:dyDescent="0.3">
      <c r="A6" s="449" t="s">
        <v>544</v>
      </c>
      <c r="B6" s="516"/>
      <c r="C6" s="516"/>
      <c r="D6" s="516"/>
      <c r="E6" s="516"/>
      <c r="F6" s="516"/>
      <c r="G6" s="516"/>
      <c r="H6" s="516"/>
      <c r="I6" s="516"/>
      <c r="J6" s="329"/>
    </row>
    <row r="7" spans="1:10" s="37" customFormat="1" ht="13.8" thickBot="1" x14ac:dyDescent="0.3">
      <c r="A7" s="106"/>
      <c r="B7" s="107"/>
      <c r="C7" s="107"/>
      <c r="D7" s="107"/>
      <c r="E7" s="107"/>
      <c r="F7" s="109"/>
      <c r="G7" s="515" t="s">
        <v>52</v>
      </c>
      <c r="H7" s="515"/>
      <c r="I7" s="515"/>
    </row>
    <row r="8" spans="1:10" s="37" customFormat="1" ht="30.75" customHeight="1" x14ac:dyDescent="0.25">
      <c r="A8" s="177" t="s">
        <v>53</v>
      </c>
      <c r="B8" s="178" t="s">
        <v>51</v>
      </c>
      <c r="C8" s="179" t="s">
        <v>113</v>
      </c>
      <c r="D8" s="179" t="s">
        <v>114</v>
      </c>
      <c r="E8" s="179" t="s">
        <v>115</v>
      </c>
      <c r="F8" s="179" t="s">
        <v>116</v>
      </c>
      <c r="G8" s="179" t="s">
        <v>117</v>
      </c>
      <c r="H8" s="180" t="s">
        <v>176</v>
      </c>
      <c r="I8" s="113" t="s">
        <v>545</v>
      </c>
      <c r="J8" s="181" t="s">
        <v>536</v>
      </c>
    </row>
    <row r="9" spans="1:10" s="38" customFormat="1" ht="17.25" customHeight="1" x14ac:dyDescent="0.25">
      <c r="A9" s="114">
        <v>1</v>
      </c>
      <c r="B9" s="115">
        <v>2</v>
      </c>
      <c r="C9" s="116" t="s">
        <v>55</v>
      </c>
      <c r="D9" s="116" t="s">
        <v>56</v>
      </c>
      <c r="E9" s="116" t="s">
        <v>57</v>
      </c>
      <c r="F9" s="116" t="s">
        <v>58</v>
      </c>
      <c r="G9" s="116" t="s">
        <v>59</v>
      </c>
      <c r="H9" s="150" t="s">
        <v>202</v>
      </c>
      <c r="I9" s="117">
        <v>9</v>
      </c>
      <c r="J9" s="140">
        <v>10</v>
      </c>
    </row>
    <row r="10" spans="1:10" s="39" customFormat="1" ht="17.25" customHeight="1" x14ac:dyDescent="0.25">
      <c r="A10" s="183">
        <v>1</v>
      </c>
      <c r="B10" s="172" t="str">
        <f>'10'!B7</f>
        <v>Общегосударственные вопросы</v>
      </c>
      <c r="C10" s="85" t="s">
        <v>112</v>
      </c>
      <c r="D10" s="85" t="str">
        <f>'10'!C7</f>
        <v>01</v>
      </c>
      <c r="E10" s="85" t="str">
        <f>'10'!D7</f>
        <v>00</v>
      </c>
      <c r="F10" s="85" t="str">
        <f>'10'!E7</f>
        <v>0000000000</v>
      </c>
      <c r="G10" s="85" t="str">
        <f>'10'!F7</f>
        <v>000</v>
      </c>
      <c r="H10" s="396">
        <f>'10'!G7</f>
        <v>66.47</v>
      </c>
      <c r="I10" s="399">
        <f>'10'!H7</f>
        <v>2021.37</v>
      </c>
      <c r="J10" s="430">
        <f>'10'!I7</f>
        <v>2026.37</v>
      </c>
    </row>
    <row r="11" spans="1:10" ht="17.25" customHeight="1" x14ac:dyDescent="0.25">
      <c r="A11" s="184">
        <v>2</v>
      </c>
      <c r="B11" s="172" t="str">
        <f>'10'!B8</f>
        <v>Непрограммные направления деятельности</v>
      </c>
      <c r="C11" s="85" t="s">
        <v>112</v>
      </c>
      <c r="D11" s="85" t="str">
        <f>'10'!C8</f>
        <v>01</v>
      </c>
      <c r="E11" s="85" t="str">
        <f>'10'!D8</f>
        <v>02</v>
      </c>
      <c r="F11" s="85" t="str">
        <f>'10'!E8</f>
        <v>0000000000</v>
      </c>
      <c r="G11" s="85" t="str">
        <f>'10'!F8</f>
        <v>000</v>
      </c>
      <c r="H11" s="395">
        <f>'10'!G8</f>
        <v>27.599999999999998</v>
      </c>
      <c r="I11" s="400">
        <f>'10'!H8</f>
        <v>600</v>
      </c>
      <c r="J11" s="429">
        <f>'10'!I8</f>
        <v>600</v>
      </c>
    </row>
    <row r="12" spans="1:10" s="37" customFormat="1" ht="51.75" customHeight="1" x14ac:dyDescent="0.25">
      <c r="A12" s="183">
        <v>3</v>
      </c>
      <c r="B12" s="172" t="str">
        <f>'10'!B9</f>
        <v>Функционирование высшего должностного лица субъекта Российской Федерации и муниципального образования</v>
      </c>
      <c r="C12" s="85" t="s">
        <v>112</v>
      </c>
      <c r="D12" s="85" t="str">
        <f>'10'!C9</f>
        <v>01</v>
      </c>
      <c r="E12" s="85" t="str">
        <f>'10'!D9</f>
        <v>02</v>
      </c>
      <c r="F12" s="85" t="str">
        <f>'10'!E9</f>
        <v>991Г000100</v>
      </c>
      <c r="G12" s="85" t="str">
        <f>'10'!F9</f>
        <v>000</v>
      </c>
      <c r="H12" s="395">
        <f>'10'!G9</f>
        <v>27.599999999999998</v>
      </c>
      <c r="I12" s="400">
        <f>'10'!H9</f>
        <v>600</v>
      </c>
      <c r="J12" s="429">
        <f>'10'!I9</f>
        <v>600</v>
      </c>
    </row>
    <row r="13" spans="1:10" s="38" customFormat="1" ht="35.25" customHeight="1" x14ac:dyDescent="0.25">
      <c r="A13" s="183">
        <v>4</v>
      </c>
      <c r="B13" s="172" t="str">
        <f>'10'!B10</f>
        <v>Высшее должностное лицо сельского поселения и его заместители</v>
      </c>
      <c r="C13" s="85" t="s">
        <v>112</v>
      </c>
      <c r="D13" s="85" t="str">
        <f>'10'!C10</f>
        <v>01</v>
      </c>
      <c r="E13" s="85" t="str">
        <f>'10'!D10</f>
        <v>02</v>
      </c>
      <c r="F13" s="85" t="str">
        <f>'10'!E10</f>
        <v>991Г000100</v>
      </c>
      <c r="G13" s="85" t="str">
        <f>'10'!F10</f>
        <v>000</v>
      </c>
      <c r="H13" s="395">
        <f>'10'!G10</f>
        <v>27.599999999999998</v>
      </c>
      <c r="I13" s="400">
        <f>'10'!H10</f>
        <v>600</v>
      </c>
      <c r="J13" s="429">
        <f>'10'!I10</f>
        <v>600</v>
      </c>
    </row>
    <row r="14" spans="1:10" s="39" customFormat="1" ht="36.75" customHeight="1" x14ac:dyDescent="0.25">
      <c r="A14" s="184">
        <v>5</v>
      </c>
      <c r="B14" s="172" t="str">
        <f>'10'!B11</f>
        <v xml:space="preserve">Фонд оплаты труда государственных (муниципальных) органов </v>
      </c>
      <c r="C14" s="85" t="s">
        <v>112</v>
      </c>
      <c r="D14" s="85" t="str">
        <f>'10'!C11</f>
        <v>01</v>
      </c>
      <c r="E14" s="85" t="str">
        <f>'10'!D11</f>
        <v>02</v>
      </c>
      <c r="F14" s="85" t="str">
        <f>'10'!E11</f>
        <v>991Г000110</v>
      </c>
      <c r="G14" s="85" t="str">
        <f>'10'!F11</f>
        <v>121</v>
      </c>
      <c r="H14" s="395">
        <f>'10'!G11</f>
        <v>20.399999999999999</v>
      </c>
      <c r="I14" s="400">
        <f>'10'!H11</f>
        <v>460</v>
      </c>
      <c r="J14" s="429">
        <f>'10'!I11</f>
        <v>460</v>
      </c>
    </row>
    <row r="15" spans="1:10" s="39" customFormat="1" ht="36.75" customHeight="1" x14ac:dyDescent="0.25">
      <c r="A15" s="183">
        <v>6</v>
      </c>
      <c r="B15" s="172" t="str">
        <f>'10'!B12</f>
        <v xml:space="preserve">Фонд оплаты труда государственных (муниципальных) органов </v>
      </c>
      <c r="C15" s="85" t="s">
        <v>112</v>
      </c>
      <c r="D15" s="85" t="str">
        <f>'10'!C12</f>
        <v>01</v>
      </c>
      <c r="E15" s="85" t="str">
        <f>'10'!D12</f>
        <v>02</v>
      </c>
      <c r="F15" s="85" t="str">
        <f>'10'!E12</f>
        <v>991Г0S8500</v>
      </c>
      <c r="G15" s="85" t="str">
        <f>'10'!F12</f>
        <v>121</v>
      </c>
      <c r="H15" s="395">
        <f>'10'!G12</f>
        <v>0</v>
      </c>
      <c r="I15" s="400">
        <f>'10'!H12</f>
        <v>0</v>
      </c>
      <c r="J15" s="429">
        <f>'10'!I12</f>
        <v>0</v>
      </c>
    </row>
    <row r="16" spans="1:10" s="37" customFormat="1" ht="23.25" customHeight="1" x14ac:dyDescent="0.25">
      <c r="A16" s="183">
        <v>7</v>
      </c>
      <c r="B16" s="172" t="str">
        <f>'10'!B13</f>
        <v>Взносы по обязательному социальному страхованию</v>
      </c>
      <c r="C16" s="85" t="s">
        <v>112</v>
      </c>
      <c r="D16" s="85" t="str">
        <f>'10'!C13</f>
        <v>01</v>
      </c>
      <c r="E16" s="85" t="str">
        <f>'10'!D13</f>
        <v>02</v>
      </c>
      <c r="F16" s="85" t="str">
        <f>'10'!E13</f>
        <v>991Г000120</v>
      </c>
      <c r="G16" s="85" t="str">
        <f>'10'!F13</f>
        <v>129</v>
      </c>
      <c r="H16" s="395">
        <f>'10'!G13</f>
        <v>7.2</v>
      </c>
      <c r="I16" s="400">
        <f>'10'!H13</f>
        <v>140</v>
      </c>
      <c r="J16" s="429">
        <f>'10'!I13</f>
        <v>140</v>
      </c>
    </row>
    <row r="17" spans="1:10" s="37" customFormat="1" ht="23.25" customHeight="1" x14ac:dyDescent="0.25">
      <c r="A17" s="184">
        <v>8</v>
      </c>
      <c r="B17" s="172" t="str">
        <f>'10'!B14</f>
        <v>Взносы по обязательному социальному страхованию</v>
      </c>
      <c r="C17" s="85" t="s">
        <v>112</v>
      </c>
      <c r="D17" s="85" t="str">
        <f>'10'!C14</f>
        <v>01</v>
      </c>
      <c r="E17" s="85" t="str">
        <f>'10'!D14</f>
        <v>02</v>
      </c>
      <c r="F17" s="85" t="str">
        <f>'10'!E14</f>
        <v>991Г0S8500</v>
      </c>
      <c r="G17" s="85" t="str">
        <f>'10'!F14</f>
        <v>129</v>
      </c>
      <c r="H17" s="395">
        <f>'10'!G14</f>
        <v>0</v>
      </c>
      <c r="I17" s="400">
        <f>'10'!H14</f>
        <v>0</v>
      </c>
      <c r="J17" s="429">
        <f>'10'!I14</f>
        <v>0</v>
      </c>
    </row>
    <row r="18" spans="1:10" s="39" customFormat="1" ht="50.25" customHeight="1" x14ac:dyDescent="0.25">
      <c r="A18" s="183">
        <v>9</v>
      </c>
      <c r="B18" s="172" t="str">
        <f>'10'!B15</f>
        <v>Прочая закупка товаров, работ и услуг для обеспечения государственных (муниципальных) нужд</v>
      </c>
      <c r="C18" s="85" t="s">
        <v>112</v>
      </c>
      <c r="D18" s="85" t="str">
        <f>'10'!C15</f>
        <v>01</v>
      </c>
      <c r="E18" s="85" t="str">
        <f>'10'!D15</f>
        <v>02</v>
      </c>
      <c r="F18" s="85" t="str">
        <f>'10'!E15</f>
        <v>991Г000130</v>
      </c>
      <c r="G18" s="85" t="str">
        <f>'10'!F15</f>
        <v>244</v>
      </c>
      <c r="H18" s="395" t="str">
        <f>'10'!G15</f>
        <v>0</v>
      </c>
      <c r="I18" s="400">
        <f>'10'!H15</f>
        <v>0</v>
      </c>
      <c r="J18" s="429">
        <f>'10'!I15</f>
        <v>0</v>
      </c>
    </row>
    <row r="19" spans="1:10" ht="21.75" customHeight="1" x14ac:dyDescent="0.25">
      <c r="A19" s="183">
        <v>10</v>
      </c>
      <c r="B19" s="172" t="str">
        <f>'10'!B16</f>
        <v>Непрограммные направления деятельности</v>
      </c>
      <c r="C19" s="85" t="s">
        <v>112</v>
      </c>
      <c r="D19" s="85" t="str">
        <f>'10'!C16</f>
        <v>01</v>
      </c>
      <c r="E19" s="85" t="str">
        <f>'10'!D16</f>
        <v>04</v>
      </c>
      <c r="F19" s="85" t="str">
        <f>'10'!E16</f>
        <v>0000000000</v>
      </c>
      <c r="G19" s="85" t="str">
        <f>'10'!F16</f>
        <v>000</v>
      </c>
      <c r="H19" s="395">
        <f>'10'!G16</f>
        <v>60.27</v>
      </c>
      <c r="I19" s="400">
        <f>'10'!H16</f>
        <v>1392.47</v>
      </c>
      <c r="J19" s="429">
        <f>'10'!I16</f>
        <v>1397.47</v>
      </c>
    </row>
    <row r="20" spans="1:10" s="38" customFormat="1" ht="65.25" customHeight="1" x14ac:dyDescent="0.25">
      <c r="A20" s="184">
        <v>11</v>
      </c>
      <c r="B20" s="172" t="str">
        <f>'10'!B17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20" s="85" t="s">
        <v>112</v>
      </c>
      <c r="D20" s="85" t="str">
        <f>'10'!C17</f>
        <v>01</v>
      </c>
      <c r="E20" s="85" t="str">
        <f>'10'!D17</f>
        <v>04</v>
      </c>
      <c r="F20" s="85" t="str">
        <f>'10'!E17</f>
        <v>0000000000</v>
      </c>
      <c r="G20" s="85" t="str">
        <f>'10'!F17</f>
        <v>000</v>
      </c>
      <c r="H20" s="395">
        <f>'10'!G17</f>
        <v>60.27</v>
      </c>
      <c r="I20" s="400">
        <f>'10'!H17</f>
        <v>1392.47</v>
      </c>
      <c r="J20" s="429">
        <f>'10'!I17</f>
        <v>1397.47</v>
      </c>
    </row>
    <row r="21" spans="1:10" ht="31.2" x14ac:dyDescent="0.25">
      <c r="A21" s="183">
        <v>12</v>
      </c>
      <c r="B21" s="172" t="str">
        <f>'10'!B18</f>
        <v xml:space="preserve">Фонд оплаты труда государственных (муниципальных) органов </v>
      </c>
      <c r="C21" s="85" t="s">
        <v>112</v>
      </c>
      <c r="D21" s="85" t="str">
        <f>'10'!C18</f>
        <v>01</v>
      </c>
      <c r="E21" s="85" t="str">
        <f>'10'!D18</f>
        <v>04</v>
      </c>
      <c r="F21" s="85" t="str">
        <f>'10'!E18</f>
        <v>992А000210</v>
      </c>
      <c r="G21" s="85" t="str">
        <f>'10'!F18</f>
        <v>121</v>
      </c>
      <c r="H21" s="395">
        <f>'10'!G18</f>
        <v>-146.69999999999999</v>
      </c>
      <c r="I21" s="400">
        <f>'10'!H18</f>
        <v>733.4</v>
      </c>
      <c r="J21" s="429">
        <f>'10'!I18</f>
        <v>733.4</v>
      </c>
    </row>
    <row r="22" spans="1:10" ht="31.2" x14ac:dyDescent="0.25">
      <c r="A22" s="183">
        <v>13</v>
      </c>
      <c r="B22" s="172" t="str">
        <f>'10'!B19</f>
        <v xml:space="preserve">Фонд оплаты труда государственных (муниципальных) органов </v>
      </c>
      <c r="C22" s="85" t="s">
        <v>112</v>
      </c>
      <c r="D22" s="85" t="str">
        <f>'10'!C19</f>
        <v>01</v>
      </c>
      <c r="E22" s="85" t="str">
        <f>'10'!D19</f>
        <v>04</v>
      </c>
      <c r="F22" s="85" t="str">
        <f>'10'!E19</f>
        <v>992А0S8500</v>
      </c>
      <c r="G22" s="85" t="str">
        <f>'10'!F19</f>
        <v>121</v>
      </c>
      <c r="H22" s="395">
        <f>'10'!G19</f>
        <v>0</v>
      </c>
      <c r="I22" s="400">
        <f>'10'!H19</f>
        <v>0</v>
      </c>
      <c r="J22" s="429">
        <f>'10'!I19</f>
        <v>0</v>
      </c>
    </row>
    <row r="23" spans="1:10" ht="36.75" customHeight="1" x14ac:dyDescent="0.25">
      <c r="A23" s="184">
        <v>14</v>
      </c>
      <c r="B23" s="172" t="str">
        <f>'10'!B20</f>
        <v>Взносы по обязательному социальному страхованию</v>
      </c>
      <c r="C23" s="85" t="s">
        <v>112</v>
      </c>
      <c r="D23" s="85" t="str">
        <f>'10'!C20</f>
        <v>01</v>
      </c>
      <c r="E23" s="85" t="str">
        <f>'10'!D20</f>
        <v>04</v>
      </c>
      <c r="F23" s="85" t="str">
        <f>'10'!E20</f>
        <v>992А000220</v>
      </c>
      <c r="G23" s="85" t="str">
        <f>'10'!F20</f>
        <v>129</v>
      </c>
      <c r="H23" s="395">
        <f>'10'!G20</f>
        <v>54.7</v>
      </c>
      <c r="I23" s="400">
        <f>'10'!H20</f>
        <v>320</v>
      </c>
      <c r="J23" s="429">
        <f>'10'!I20</f>
        <v>320</v>
      </c>
    </row>
    <row r="24" spans="1:10" ht="36.75" customHeight="1" x14ac:dyDescent="0.25">
      <c r="A24" s="183">
        <v>15</v>
      </c>
      <c r="B24" s="172" t="str">
        <f>'10'!B21</f>
        <v>Взносы по обязательному социальному страхованию</v>
      </c>
      <c r="C24" s="85" t="s">
        <v>112</v>
      </c>
      <c r="D24" s="85" t="str">
        <f>'10'!C21</f>
        <v>01</v>
      </c>
      <c r="E24" s="85" t="str">
        <f>'10'!D21</f>
        <v>04</v>
      </c>
      <c r="F24" s="85" t="str">
        <f>'10'!E21</f>
        <v>992А0S8500</v>
      </c>
      <c r="G24" s="85" t="str">
        <f>'10'!F21</f>
        <v>129</v>
      </c>
      <c r="H24" s="395">
        <f>'10'!G21</f>
        <v>0</v>
      </c>
      <c r="I24" s="400">
        <f>'10'!H21</f>
        <v>0</v>
      </c>
      <c r="J24" s="429">
        <f>'10'!I21</f>
        <v>0</v>
      </c>
    </row>
    <row r="25" spans="1:10" ht="50.25" customHeight="1" x14ac:dyDescent="0.25">
      <c r="A25" s="183">
        <v>16</v>
      </c>
      <c r="B25" s="172" t="str">
        <f>'10'!B22</f>
        <v>Прочая закупка товаров, работ и услуг для обеспечения государственных (муниципальных) нужд</v>
      </c>
      <c r="C25" s="85" t="s">
        <v>112</v>
      </c>
      <c r="D25" s="85" t="str">
        <f>'10'!C22</f>
        <v>01</v>
      </c>
      <c r="E25" s="85" t="str">
        <f>'10'!D22</f>
        <v>04</v>
      </c>
      <c r="F25" s="85" t="str">
        <f>'10'!E22</f>
        <v>992А000230</v>
      </c>
      <c r="G25" s="85" t="str">
        <f>'10'!F22</f>
        <v>244</v>
      </c>
      <c r="H25" s="395">
        <f>'10'!G22</f>
        <v>34.270000000000003</v>
      </c>
      <c r="I25" s="400">
        <f>'10'!H22</f>
        <v>78.069999999999993</v>
      </c>
      <c r="J25" s="429">
        <f>'10'!I22</f>
        <v>83.07</v>
      </c>
    </row>
    <row r="26" spans="1:10" ht="50.25" customHeight="1" x14ac:dyDescent="0.25">
      <c r="A26" s="184">
        <v>17</v>
      </c>
      <c r="B26" s="172" t="str">
        <f>'10'!B23</f>
        <v>Закупка энергетических ресурсов</v>
      </c>
      <c r="C26" s="85" t="s">
        <v>112</v>
      </c>
      <c r="D26" s="85" t="str">
        <f>'10'!C23</f>
        <v>01</v>
      </c>
      <c r="E26" s="85" t="str">
        <f>'10'!D23</f>
        <v>04</v>
      </c>
      <c r="F26" s="85" t="str">
        <f>'10'!E23</f>
        <v>992А000230</v>
      </c>
      <c r="G26" s="85" t="str">
        <f>'10'!F23</f>
        <v>247</v>
      </c>
      <c r="H26" s="395">
        <f>'10'!G23</f>
        <v>180</v>
      </c>
      <c r="I26" s="400">
        <f>'10'!H23</f>
        <v>215</v>
      </c>
      <c r="J26" s="429">
        <f>'10'!I23</f>
        <v>215</v>
      </c>
    </row>
    <row r="27" spans="1:10" ht="31.2" x14ac:dyDescent="0.25">
      <c r="A27" s="183">
        <v>18</v>
      </c>
      <c r="B27" s="172" t="str">
        <f>'10'!B24</f>
        <v>Уплата налога на имущество организаций и земельного налога</v>
      </c>
      <c r="C27" s="85" t="s">
        <v>112</v>
      </c>
      <c r="D27" s="85" t="str">
        <f>'10'!C24</f>
        <v>01</v>
      </c>
      <c r="E27" s="85" t="str">
        <f>'10'!D24</f>
        <v>04</v>
      </c>
      <c r="F27" s="85" t="str">
        <f>'10'!E24</f>
        <v>992А000240</v>
      </c>
      <c r="G27" s="85" t="str">
        <f>'10'!F24</f>
        <v>850</v>
      </c>
      <c r="H27" s="395">
        <f>'10'!G24</f>
        <v>-62</v>
      </c>
      <c r="I27" s="400">
        <f>'10'!H24</f>
        <v>46</v>
      </c>
      <c r="J27" s="429">
        <f>'10'!I24</f>
        <v>46</v>
      </c>
    </row>
    <row r="28" spans="1:10" ht="31.2" x14ac:dyDescent="0.25">
      <c r="A28" s="183">
        <v>19</v>
      </c>
      <c r="B28" s="172" t="str">
        <f>'10'!B25</f>
        <v>Уплата налога на имущество организаций и земельного налога</v>
      </c>
      <c r="C28" s="85" t="s">
        <v>112</v>
      </c>
      <c r="D28" s="85" t="str">
        <f>'10'!C25</f>
        <v>01</v>
      </c>
      <c r="E28" s="85" t="str">
        <f>'10'!D25</f>
        <v>04</v>
      </c>
      <c r="F28" s="85" t="str">
        <f>'10'!E25</f>
        <v>992А000240</v>
      </c>
      <c r="G28" s="85" t="str">
        <f>'10'!F25</f>
        <v>851</v>
      </c>
      <c r="H28" s="395">
        <f>'10'!G25</f>
        <v>-51</v>
      </c>
      <c r="I28" s="400">
        <f>'10'!H25</f>
        <v>44</v>
      </c>
      <c r="J28" s="429">
        <f>'10'!I25</f>
        <v>44</v>
      </c>
    </row>
    <row r="29" spans="1:10" ht="24" customHeight="1" x14ac:dyDescent="0.25">
      <c r="A29" s="184">
        <v>20</v>
      </c>
      <c r="B29" s="172" t="str">
        <f>'10'!B26</f>
        <v>Уплата прочих налогов, сборов и иных платежей</v>
      </c>
      <c r="C29" s="85" t="s">
        <v>112</v>
      </c>
      <c r="D29" s="85" t="str">
        <f>'10'!C26</f>
        <v>01</v>
      </c>
      <c r="E29" s="85" t="str">
        <f>'10'!D26</f>
        <v>04</v>
      </c>
      <c r="F29" s="85" t="str">
        <f>'10'!E26</f>
        <v>992А000240</v>
      </c>
      <c r="G29" s="85" t="str">
        <f>'10'!F26</f>
        <v>852</v>
      </c>
      <c r="H29" s="395">
        <f>'10'!G26</f>
        <v>-7</v>
      </c>
      <c r="I29" s="400">
        <f>'10'!H26</f>
        <v>1</v>
      </c>
      <c r="J29" s="429">
        <f>'10'!I26</f>
        <v>1</v>
      </c>
    </row>
    <row r="30" spans="1:10" ht="21.75" customHeight="1" x14ac:dyDescent="0.25">
      <c r="A30" s="183">
        <v>21</v>
      </c>
      <c r="B30" s="172" t="str">
        <f>'10'!B27</f>
        <v>Уплата прочих налогов, сборов и иных платежей</v>
      </c>
      <c r="C30" s="85" t="s">
        <v>112</v>
      </c>
      <c r="D30" s="85" t="str">
        <f>'10'!C27</f>
        <v>01</v>
      </c>
      <c r="E30" s="85" t="str">
        <f>'10'!D27</f>
        <v>04</v>
      </c>
      <c r="F30" s="85" t="str">
        <f>'10'!E27</f>
        <v>992А000240</v>
      </c>
      <c r="G30" s="85" t="str">
        <f>'10'!F27</f>
        <v>853</v>
      </c>
      <c r="H30" s="395">
        <f>'10'!G27</f>
        <v>-4</v>
      </c>
      <c r="I30" s="400">
        <f>'10'!H27</f>
        <v>1</v>
      </c>
      <c r="J30" s="429">
        <f>'10'!I27</f>
        <v>1</v>
      </c>
    </row>
    <row r="31" spans="1:10" ht="46.8" x14ac:dyDescent="0.25">
      <c r="A31" s="183">
        <v>22</v>
      </c>
      <c r="B31" s="172" t="str">
        <f>'10'!B28</f>
        <v>Обеспечение деятельности финансовых, налоговых и таможенных органов финансового (финансово-бюджетного) надзора</v>
      </c>
      <c r="C31" s="85" t="s">
        <v>112</v>
      </c>
      <c r="D31" s="85" t="str">
        <f>'10'!C28</f>
        <v>01</v>
      </c>
      <c r="E31" s="85" t="str">
        <f>'10'!D28</f>
        <v>06</v>
      </c>
      <c r="F31" s="85" t="str">
        <f>'10'!E28</f>
        <v>992А000230</v>
      </c>
      <c r="G31" s="85" t="str">
        <f>'10'!F28</f>
        <v>000</v>
      </c>
      <c r="H31" s="395">
        <f>'10'!G28</f>
        <v>0</v>
      </c>
      <c r="I31" s="400">
        <f>'10'!H28</f>
        <v>0.3</v>
      </c>
      <c r="J31" s="429">
        <f>'10'!I28</f>
        <v>0.3</v>
      </c>
    </row>
    <row r="32" spans="1:10" ht="21.75" customHeight="1" x14ac:dyDescent="0.25">
      <c r="A32" s="184">
        <v>23</v>
      </c>
      <c r="B32" s="172" t="str">
        <f>'10'!B29</f>
        <v>Иные межбюджетные трансферты</v>
      </c>
      <c r="C32" s="85" t="s">
        <v>112</v>
      </c>
      <c r="D32" s="85" t="str">
        <f>'10'!C29</f>
        <v>01</v>
      </c>
      <c r="E32" s="85" t="str">
        <f>'10'!D29</f>
        <v>06</v>
      </c>
      <c r="F32" s="85" t="str">
        <f>'10'!E29</f>
        <v>992А000230</v>
      </c>
      <c r="G32" s="85" t="str">
        <f>'10'!F29</f>
        <v>540</v>
      </c>
      <c r="H32" s="395">
        <f>'10'!G29</f>
        <v>0</v>
      </c>
      <c r="I32" s="400">
        <f>'10'!H29</f>
        <v>0.3</v>
      </c>
      <c r="J32" s="429">
        <f>'10'!I29</f>
        <v>0.3</v>
      </c>
    </row>
    <row r="33" spans="1:10" ht="31.2" x14ac:dyDescent="0.25">
      <c r="A33" s="183">
        <v>24</v>
      </c>
      <c r="B33" s="172" t="str">
        <f>'10'!B30</f>
        <v>Обеспечение проведения выборов и референдумов</v>
      </c>
      <c r="C33" s="85" t="s">
        <v>112</v>
      </c>
      <c r="D33" s="85" t="str">
        <f>'10'!C30</f>
        <v>01</v>
      </c>
      <c r="E33" s="85" t="str">
        <f>'10'!D30</f>
        <v>07</v>
      </c>
      <c r="F33" s="85" t="str">
        <f>'10'!E30</f>
        <v>992А000230</v>
      </c>
      <c r="G33" s="85" t="str">
        <f>'10'!F30</f>
        <v>000</v>
      </c>
      <c r="H33" s="395">
        <f>'10'!G30</f>
        <v>0</v>
      </c>
      <c r="I33" s="400">
        <f>'10'!H30</f>
        <v>0</v>
      </c>
      <c r="J33" s="429">
        <f>'10'!I30</f>
        <v>0</v>
      </c>
    </row>
    <row r="34" spans="1:10" ht="23.25" customHeight="1" x14ac:dyDescent="0.25">
      <c r="A34" s="183">
        <v>25</v>
      </c>
      <c r="B34" s="172" t="str">
        <f>'10'!B31</f>
        <v>Специальные расходы</v>
      </c>
      <c r="C34" s="85" t="s">
        <v>112</v>
      </c>
      <c r="D34" s="85" t="str">
        <f>'10'!C31</f>
        <v>01</v>
      </c>
      <c r="E34" s="85" t="str">
        <f>'10'!D31</f>
        <v>07</v>
      </c>
      <c r="F34" s="85" t="str">
        <f>'10'!E31</f>
        <v>992А000230</v>
      </c>
      <c r="G34" s="85" t="str">
        <f>'10'!F31</f>
        <v>880</v>
      </c>
      <c r="H34" s="395">
        <f>'10'!G31</f>
        <v>0</v>
      </c>
      <c r="I34" s="400">
        <f>'10'!H31</f>
        <v>0</v>
      </c>
      <c r="J34" s="429">
        <f>'10'!I31</f>
        <v>0</v>
      </c>
    </row>
    <row r="35" spans="1:10" ht="34.5" customHeight="1" x14ac:dyDescent="0.25">
      <c r="A35" s="184">
        <v>26</v>
      </c>
      <c r="B35" s="172" t="str">
        <f>'10'!B32</f>
        <v>Резервный фонд муниципального образования «Сейкинское сельское поселение»</v>
      </c>
      <c r="C35" s="85" t="s">
        <v>112</v>
      </c>
      <c r="D35" s="85" t="str">
        <f>'10'!C32</f>
        <v>01</v>
      </c>
      <c r="E35" s="85" t="str">
        <f>'10'!D32</f>
        <v>11</v>
      </c>
      <c r="F35" s="85" t="str">
        <f>'10'!E32</f>
        <v>995Ш000510</v>
      </c>
      <c r="G35" s="85" t="str">
        <f>'10'!F32</f>
        <v>000</v>
      </c>
      <c r="H35" s="395">
        <f>'10'!G32</f>
        <v>-35</v>
      </c>
      <c r="I35" s="400">
        <f>'10'!H32</f>
        <v>15</v>
      </c>
      <c r="J35" s="429">
        <f>'10'!I32</f>
        <v>15</v>
      </c>
    </row>
    <row r="36" spans="1:10" ht="63.6" customHeight="1" x14ac:dyDescent="0.25">
      <c r="A36" s="183">
        <v>27</v>
      </c>
      <c r="B36" s="172" t="str">
        <f>'10'!B35</f>
        <v>Субвенции на осуществление государственных полномочий Республики Алтай в области законодательства об административных правонарушениях</v>
      </c>
      <c r="C36" s="85" t="s">
        <v>112</v>
      </c>
      <c r="D36" s="85" t="str">
        <f>'10'!C35</f>
        <v>01</v>
      </c>
      <c r="E36" s="85" t="str">
        <f>'10'!D35</f>
        <v>13</v>
      </c>
      <c r="F36" s="85" t="str">
        <f>'10'!E35</f>
        <v>1110245300</v>
      </c>
      <c r="G36" s="85" t="str">
        <f>'10'!F35</f>
        <v>244</v>
      </c>
      <c r="H36" s="395">
        <f>'10'!G35</f>
        <v>13.6</v>
      </c>
      <c r="I36" s="400">
        <f>'10'!H35</f>
        <v>13.6</v>
      </c>
      <c r="J36" s="429">
        <f>'10'!I35</f>
        <v>13.6</v>
      </c>
    </row>
    <row r="37" spans="1:10" ht="17.25" customHeight="1" x14ac:dyDescent="0.25">
      <c r="A37" s="183">
        <v>28</v>
      </c>
      <c r="B37" s="172" t="str">
        <f>'10'!B36</f>
        <v>Непрограммные направления деятельности</v>
      </c>
      <c r="C37" s="85" t="s">
        <v>112</v>
      </c>
      <c r="D37" s="85" t="str">
        <f>'10'!C36</f>
        <v>02</v>
      </c>
      <c r="E37" s="85" t="str">
        <f>'10'!D36</f>
        <v>03</v>
      </c>
      <c r="F37" s="85" t="str">
        <f>'10'!E36</f>
        <v>0000000000</v>
      </c>
      <c r="G37" s="85" t="str">
        <f>'10'!F36</f>
        <v>000</v>
      </c>
      <c r="H37" s="396">
        <f>'10'!G36</f>
        <v>68.5</v>
      </c>
      <c r="I37" s="399">
        <f>'10'!H36</f>
        <v>431.6</v>
      </c>
      <c r="J37" s="430">
        <f>'10'!I36</f>
        <v>447.5</v>
      </c>
    </row>
    <row r="38" spans="1:10" ht="18" x14ac:dyDescent="0.25">
      <c r="A38" s="184">
        <v>29</v>
      </c>
      <c r="B38" s="172" t="str">
        <f>'10'!B37</f>
        <v>Национальная оборона</v>
      </c>
      <c r="C38" s="85" t="s">
        <v>112</v>
      </c>
      <c r="D38" s="85" t="str">
        <f>'10'!C37</f>
        <v>02</v>
      </c>
      <c r="E38" s="85" t="str">
        <f>'10'!D37</f>
        <v>03</v>
      </c>
      <c r="F38" s="85" t="str">
        <f>'10'!E37</f>
        <v>0000000000</v>
      </c>
      <c r="G38" s="85" t="str">
        <f>'10'!F37</f>
        <v>000</v>
      </c>
      <c r="H38" s="395">
        <f>'10'!G37</f>
        <v>68.5</v>
      </c>
      <c r="I38" s="400">
        <f>'10'!H37</f>
        <v>431.6</v>
      </c>
      <c r="J38" s="429">
        <f>'10'!I37</f>
        <v>447.5</v>
      </c>
    </row>
    <row r="39" spans="1:10" ht="24" customHeight="1" x14ac:dyDescent="0.25">
      <c r="A39" s="183">
        <v>30</v>
      </c>
      <c r="B39" s="172" t="str">
        <f>'10'!B38</f>
        <v>Мобилизационная и вневойсковая подготовка</v>
      </c>
      <c r="C39" s="85" t="s">
        <v>112</v>
      </c>
      <c r="D39" s="85" t="str">
        <f>'10'!C38</f>
        <v>02</v>
      </c>
      <c r="E39" s="85" t="str">
        <f>'10'!D38</f>
        <v>03</v>
      </c>
      <c r="F39" s="85" t="str">
        <f>'10'!E38</f>
        <v>993В051180</v>
      </c>
      <c r="G39" s="85" t="str">
        <f>'10'!F38</f>
        <v>000</v>
      </c>
      <c r="H39" s="395">
        <f>'10'!G38</f>
        <v>68.5</v>
      </c>
      <c r="I39" s="400">
        <f>'10'!H38</f>
        <v>431.6</v>
      </c>
      <c r="J39" s="429">
        <f>'10'!I38</f>
        <v>447.5</v>
      </c>
    </row>
    <row r="40" spans="1:10" ht="33.75" customHeight="1" x14ac:dyDescent="0.25">
      <c r="A40" s="183">
        <v>31</v>
      </c>
      <c r="B40" s="172" t="str">
        <f>'10'!B39</f>
        <v>Субвенции на осуществление первичного воинского учета на территориях, где отсутствуют военные комиссариаты</v>
      </c>
      <c r="C40" s="85" t="s">
        <v>112</v>
      </c>
      <c r="D40" s="85" t="str">
        <f>'10'!C39</f>
        <v>02</v>
      </c>
      <c r="E40" s="85" t="str">
        <f>'10'!D39</f>
        <v>03</v>
      </c>
      <c r="F40" s="85" t="str">
        <f>'10'!E39</f>
        <v>993В051180</v>
      </c>
      <c r="G40" s="85" t="str">
        <f>'10'!F39</f>
        <v>000</v>
      </c>
      <c r="H40" s="395">
        <f>'10'!G39</f>
        <v>68.5</v>
      </c>
      <c r="I40" s="400">
        <f>'10'!H39</f>
        <v>431.6</v>
      </c>
      <c r="J40" s="429">
        <f>'10'!I39</f>
        <v>447.5</v>
      </c>
    </row>
    <row r="41" spans="1:10" ht="33.75" customHeight="1" x14ac:dyDescent="0.25">
      <c r="A41" s="184">
        <v>32</v>
      </c>
      <c r="B41" s="172" t="str">
        <f>'10'!B40</f>
        <v xml:space="preserve">Фонд оплаты труда государственных (муниципальных) органов </v>
      </c>
      <c r="C41" s="85" t="s">
        <v>112</v>
      </c>
      <c r="D41" s="85" t="str">
        <f>'10'!C40</f>
        <v>02</v>
      </c>
      <c r="E41" s="85" t="str">
        <f>'10'!D40</f>
        <v>03</v>
      </c>
      <c r="F41" s="85" t="str">
        <f>'10'!E40</f>
        <v>993В051180</v>
      </c>
      <c r="G41" s="85" t="str">
        <f>'10'!F40</f>
        <v>121</v>
      </c>
      <c r="H41" s="395">
        <f>'10'!G40</f>
        <v>61.8</v>
      </c>
      <c r="I41" s="400">
        <f>'10'!H40</f>
        <v>285</v>
      </c>
      <c r="J41" s="429">
        <f>'10'!I40</f>
        <v>285</v>
      </c>
    </row>
    <row r="42" spans="1:10" ht="31.2" x14ac:dyDescent="0.25">
      <c r="A42" s="183">
        <v>33</v>
      </c>
      <c r="B42" s="172" t="str">
        <f>'10'!B41</f>
        <v>Взносы по обязательному социальному страхованию</v>
      </c>
      <c r="C42" s="85" t="s">
        <v>112</v>
      </c>
      <c r="D42" s="85" t="str">
        <f>'10'!C41</f>
        <v>02</v>
      </c>
      <c r="E42" s="85" t="str">
        <f>'10'!D41</f>
        <v>03</v>
      </c>
      <c r="F42" s="85" t="str">
        <f>'10'!E41</f>
        <v>993В051180</v>
      </c>
      <c r="G42" s="85" t="str">
        <f>'10'!F41</f>
        <v>129</v>
      </c>
      <c r="H42" s="395">
        <f>'10'!G41</f>
        <v>18.600000000000001</v>
      </c>
      <c r="I42" s="400">
        <f>'10'!H41</f>
        <v>86</v>
      </c>
      <c r="J42" s="429">
        <f>'10'!I41</f>
        <v>86</v>
      </c>
    </row>
    <row r="43" spans="1:10" ht="21" customHeight="1" x14ac:dyDescent="0.25">
      <c r="A43" s="183">
        <v>34</v>
      </c>
      <c r="B43" s="172" t="str">
        <f>'10'!B42</f>
        <v>Прочая закупка товаров, работ и услуг для обеспечения государственных (муниципальных) нужд</v>
      </c>
      <c r="C43" s="85" t="s">
        <v>112</v>
      </c>
      <c r="D43" s="85" t="str">
        <f>'10'!C42</f>
        <v>02</v>
      </c>
      <c r="E43" s="85" t="str">
        <f>'10'!D42</f>
        <v>03</v>
      </c>
      <c r="F43" s="85" t="str">
        <f>'10'!E42</f>
        <v>993В051180</v>
      </c>
      <c r="G43" s="85" t="str">
        <f>'10'!F42</f>
        <v>244</v>
      </c>
      <c r="H43" s="395">
        <f>'10'!G42</f>
        <v>-11.9</v>
      </c>
      <c r="I43" s="400">
        <f>'10'!H42</f>
        <v>60.6</v>
      </c>
      <c r="J43" s="429">
        <f>'10'!I42</f>
        <v>76.5</v>
      </c>
    </row>
    <row r="44" spans="1:10" ht="50.25" customHeight="1" x14ac:dyDescent="0.25">
      <c r="A44" s="184">
        <v>35</v>
      </c>
      <c r="B44" s="172" t="str">
        <f>'10'!B43</f>
        <v>МП "Комплексное развитие территории муниципального образования "Сейкинское сельское поселение"</v>
      </c>
      <c r="C44" s="85" t="s">
        <v>112</v>
      </c>
      <c r="D44" s="85" t="str">
        <f>'10'!C43</f>
        <v>03</v>
      </c>
      <c r="E44" s="85" t="str">
        <f>'10'!D43</f>
        <v>00</v>
      </c>
      <c r="F44" s="85" t="str">
        <f>'10'!E43</f>
        <v>0000000000</v>
      </c>
      <c r="G44" s="85" t="str">
        <f>'10'!F43</f>
        <v>000</v>
      </c>
      <c r="H44" s="396">
        <f>'10'!G43</f>
        <v>-24.5</v>
      </c>
      <c r="I44" s="399">
        <f>'10'!H43</f>
        <v>40.5</v>
      </c>
      <c r="J44" s="430">
        <f>'10'!I43</f>
        <v>40.5</v>
      </c>
    </row>
    <row r="45" spans="1:10" ht="62.4" x14ac:dyDescent="0.25">
      <c r="A45" s="183">
        <v>36</v>
      </c>
      <c r="B45" s="172" t="str">
        <f>'10'!B45</f>
        <v>Основное мероприятие "Защита населения и территории от последствий чрезвычайных ситуаций природного и техногенного характера, гражданская оборона "</v>
      </c>
      <c r="C45" s="85" t="s">
        <v>112</v>
      </c>
      <c r="D45" s="85" t="str">
        <f>'10'!C45</f>
        <v>03</v>
      </c>
      <c r="E45" s="85" t="str">
        <f>'10'!D45</f>
        <v>09</v>
      </c>
      <c r="F45" s="85" t="str">
        <f>'10'!E45</f>
        <v>0114000000</v>
      </c>
      <c r="G45" s="85" t="str">
        <f>'10'!F45</f>
        <v>000</v>
      </c>
      <c r="H45" s="395">
        <f>'10'!G45</f>
        <v>0.5</v>
      </c>
      <c r="I45" s="400">
        <f>'10'!H45</f>
        <v>0.5</v>
      </c>
      <c r="J45" s="429">
        <f>'10'!I45</f>
        <v>0.5</v>
      </c>
    </row>
    <row r="46" spans="1:10" ht="35.25" customHeight="1" x14ac:dyDescent="0.25">
      <c r="A46" s="183">
        <v>37</v>
      </c>
      <c r="B46" s="172" t="str">
        <f>'10'!B47</f>
        <v>Основное мероприятие "Обеспечение пожарной безопасности "</v>
      </c>
      <c r="C46" s="85" t="s">
        <v>112</v>
      </c>
      <c r="D46" s="85" t="str">
        <f>'10'!C47</f>
        <v>03</v>
      </c>
      <c r="E46" s="85" t="str">
        <f>'10'!D47</f>
        <v>10</v>
      </c>
      <c r="F46" s="85" t="str">
        <f>'10'!E47</f>
        <v>0111000100</v>
      </c>
      <c r="G46" s="85" t="str">
        <f>'10'!F47</f>
        <v>000</v>
      </c>
      <c r="H46" s="395">
        <f>'10'!G47</f>
        <v>-25</v>
      </c>
      <c r="I46" s="400">
        <f>'10'!H47</f>
        <v>40</v>
      </c>
      <c r="J46" s="429">
        <f>'10'!I47</f>
        <v>40</v>
      </c>
    </row>
    <row r="47" spans="1:10" ht="52.5" customHeight="1" x14ac:dyDescent="0.25">
      <c r="A47" s="184">
        <v>38</v>
      </c>
      <c r="B47" s="172" t="str">
        <f>'10'!B48</f>
        <v>Прочая закупка товаров, работ и услуг для обеспечения государственных (муниципальных) нужд</v>
      </c>
      <c r="C47" s="85" t="s">
        <v>112</v>
      </c>
      <c r="D47" s="85" t="str">
        <f>'10'!C48</f>
        <v>03</v>
      </c>
      <c r="E47" s="85" t="str">
        <f>'10'!D48</f>
        <v>10</v>
      </c>
      <c r="F47" s="85" t="str">
        <f>'10'!E48</f>
        <v>0111000110</v>
      </c>
      <c r="G47" s="85" t="str">
        <f>'10'!F48</f>
        <v>244</v>
      </c>
      <c r="H47" s="395">
        <f>'10'!G48</f>
        <v>-60</v>
      </c>
      <c r="I47" s="400">
        <f>'10'!H48</f>
        <v>5</v>
      </c>
      <c r="J47" s="429">
        <f>'10'!I48</f>
        <v>5</v>
      </c>
    </row>
    <row r="48" spans="1:10" ht="52.5" customHeight="1" x14ac:dyDescent="0.25">
      <c r="A48" s="184">
        <v>38</v>
      </c>
      <c r="B48" s="172" t="str">
        <f>'10'!B49</f>
        <v>Закупка энергетических ресурсов</v>
      </c>
      <c r="C48" s="85" t="s">
        <v>112</v>
      </c>
      <c r="D48" s="85" t="str">
        <f>'10'!C49</f>
        <v>03</v>
      </c>
      <c r="E48" s="85" t="str">
        <f>'10'!D49</f>
        <v>10</v>
      </c>
      <c r="F48" s="85" t="str">
        <f>'10'!E49</f>
        <v>0111000110</v>
      </c>
      <c r="G48" s="85" t="str">
        <f>'10'!F49</f>
        <v>247</v>
      </c>
      <c r="H48" s="395">
        <f>'10'!G49</f>
        <v>35</v>
      </c>
      <c r="I48" s="400">
        <f>'10'!H49</f>
        <v>35</v>
      </c>
      <c r="J48" s="429">
        <f>'10'!I49</f>
        <v>35</v>
      </c>
    </row>
    <row r="49" spans="1:10" ht="54" customHeight="1" x14ac:dyDescent="0.25">
      <c r="A49" s="183">
        <v>39</v>
      </c>
      <c r="B49" s="172" t="str">
        <f>'10'!B50</f>
        <v>МП "Комплексное развитие территории муниципального образования "Сейкинское сельское поселение"</v>
      </c>
      <c r="C49" s="85" t="s">
        <v>112</v>
      </c>
      <c r="D49" s="85" t="str">
        <f>'10'!C50</f>
        <v>04</v>
      </c>
      <c r="E49" s="85" t="str">
        <f>'10'!D50</f>
        <v>09</v>
      </c>
      <c r="F49" s="85" t="str">
        <f>'10'!E50</f>
        <v>0000000000</v>
      </c>
      <c r="G49" s="85" t="str">
        <f>'10'!F50</f>
        <v>000</v>
      </c>
      <c r="H49" s="396">
        <f>'10'!G50</f>
        <v>0</v>
      </c>
      <c r="I49" s="399">
        <f>'10'!H50</f>
        <v>1000.7</v>
      </c>
      <c r="J49" s="430">
        <f>'10'!I50</f>
        <v>1000.7</v>
      </c>
    </row>
    <row r="50" spans="1:10" ht="31.2" x14ac:dyDescent="0.25">
      <c r="A50" s="183">
        <v>40</v>
      </c>
      <c r="B50" s="172" t="str">
        <f>'10'!B51</f>
        <v>Подпрограмма "Устойчивое развитие систем жизнеобеспечения"</v>
      </c>
      <c r="C50" s="85" t="s">
        <v>112</v>
      </c>
      <c r="D50" s="85" t="str">
        <f>'10'!C51</f>
        <v>04</v>
      </c>
      <c r="E50" s="85" t="str">
        <f>'10'!D51</f>
        <v>09</v>
      </c>
      <c r="F50" s="85" t="str">
        <f>'10'!E51</f>
        <v>0110000000</v>
      </c>
      <c r="G50" s="85" t="str">
        <f>'10'!F51</f>
        <v>000</v>
      </c>
      <c r="H50" s="395">
        <f>'10'!G51</f>
        <v>0</v>
      </c>
      <c r="I50" s="400">
        <f>'10'!H51</f>
        <v>1000.7</v>
      </c>
      <c r="J50" s="429">
        <f>'10'!I51</f>
        <v>1000.7</v>
      </c>
    </row>
    <row r="51" spans="1:10" ht="31.2" x14ac:dyDescent="0.25">
      <c r="A51" s="184">
        <v>41</v>
      </c>
      <c r="B51" s="172" t="str">
        <f>'10'!B52</f>
        <v>Основное мероприятие "Дорожное хозяйство (дорожные фонды)"</v>
      </c>
      <c r="C51" s="85" t="s">
        <v>112</v>
      </c>
      <c r="D51" s="85" t="str">
        <f>'10'!C52</f>
        <v>04</v>
      </c>
      <c r="E51" s="85" t="str">
        <f>'10'!D52</f>
        <v>09</v>
      </c>
      <c r="F51" s="85" t="str">
        <f>'10'!E52</f>
        <v>0112000200</v>
      </c>
      <c r="G51" s="85" t="str">
        <f>'10'!F52</f>
        <v>000</v>
      </c>
      <c r="H51" s="395">
        <f>'10'!G52</f>
        <v>0</v>
      </c>
      <c r="I51" s="400">
        <f>'10'!H52</f>
        <v>1000.7</v>
      </c>
      <c r="J51" s="429">
        <f>'10'!I52</f>
        <v>1000.7</v>
      </c>
    </row>
    <row r="52" spans="1:10" ht="53.25" customHeight="1" x14ac:dyDescent="0.25">
      <c r="A52" s="183">
        <v>42</v>
      </c>
      <c r="B52" s="172" t="str">
        <f>'10'!B53</f>
        <v>Прочая закупка товаров, работ и услуг для обеспечения государственных (муниципальных) нужд</v>
      </c>
      <c r="C52" s="85" t="s">
        <v>112</v>
      </c>
      <c r="D52" s="85" t="str">
        <f>'10'!C53</f>
        <v>04</v>
      </c>
      <c r="E52" s="85" t="str">
        <f>'10'!D53</f>
        <v>09</v>
      </c>
      <c r="F52" s="85" t="str">
        <f>'10'!E53</f>
        <v>0112000210</v>
      </c>
      <c r="G52" s="85" t="str">
        <f>'10'!F53</f>
        <v>244</v>
      </c>
      <c r="H52" s="395">
        <f>'10'!G53</f>
        <v>-161</v>
      </c>
      <c r="I52" s="400">
        <f>'10'!H53</f>
        <v>747.7</v>
      </c>
      <c r="J52" s="429">
        <f>'10'!I53</f>
        <v>747.7</v>
      </c>
    </row>
    <row r="53" spans="1:10" ht="53.25" customHeight="1" x14ac:dyDescent="0.25">
      <c r="A53" s="183">
        <v>43</v>
      </c>
      <c r="B53" s="172" t="str">
        <f>'10'!B54</f>
        <v>Закупка энергетических ресурсов</v>
      </c>
      <c r="C53" s="85" t="s">
        <v>112</v>
      </c>
      <c r="D53" s="85" t="str">
        <f>'10'!C54</f>
        <v>04</v>
      </c>
      <c r="E53" s="85" t="str">
        <f>'10'!D54</f>
        <v>09</v>
      </c>
      <c r="F53" s="85" t="str">
        <f>'10'!E54</f>
        <v>0112000210</v>
      </c>
      <c r="G53" s="85" t="str">
        <f>'10'!F54</f>
        <v>247</v>
      </c>
      <c r="H53" s="395">
        <f>'10'!G54</f>
        <v>161</v>
      </c>
      <c r="I53" s="400">
        <f>'10'!H54</f>
        <v>253</v>
      </c>
      <c r="J53" s="429">
        <f>'10'!I54</f>
        <v>253</v>
      </c>
    </row>
    <row r="54" spans="1:10" ht="51.75" customHeight="1" x14ac:dyDescent="0.25">
      <c r="A54" s="184">
        <v>44</v>
      </c>
      <c r="B54" s="172" t="str">
        <f>'10'!B55</f>
        <v>МП "Комплексное развитие территории муниципального образования "Сейкинское сельское поселение"</v>
      </c>
      <c r="C54" s="85" t="s">
        <v>112</v>
      </c>
      <c r="D54" s="85" t="str">
        <f>'10'!C55</f>
        <v>05</v>
      </c>
      <c r="E54" s="85" t="str">
        <f>'10'!D55</f>
        <v>03</v>
      </c>
      <c r="F54" s="85" t="str">
        <f>'10'!E55</f>
        <v>0000000000</v>
      </c>
      <c r="G54" s="85" t="str">
        <f>'10'!F55</f>
        <v>000</v>
      </c>
      <c r="H54" s="396">
        <f>'10'!G55</f>
        <v>-55.2</v>
      </c>
      <c r="I54" s="399">
        <f>'10'!H55</f>
        <v>10</v>
      </c>
      <c r="J54" s="430">
        <f>'10'!I55</f>
        <v>10</v>
      </c>
    </row>
    <row r="55" spans="1:10" ht="31.2" x14ac:dyDescent="0.25">
      <c r="A55" s="183">
        <v>45</v>
      </c>
      <c r="B55" s="172" t="str">
        <f>'10'!B56</f>
        <v>Подпрограмма "Устойчивое развитие систем жизнеобеспечения"</v>
      </c>
      <c r="C55" s="85" t="s">
        <v>112</v>
      </c>
      <c r="D55" s="85" t="str">
        <f>'10'!C56</f>
        <v>05</v>
      </c>
      <c r="E55" s="85" t="str">
        <f>'10'!D56</f>
        <v>03</v>
      </c>
      <c r="F55" s="85" t="str">
        <f>'10'!E56</f>
        <v>0110000000</v>
      </c>
      <c r="G55" s="85" t="str">
        <f>'10'!F56</f>
        <v>000</v>
      </c>
      <c r="H55" s="395">
        <f>'10'!G56</f>
        <v>-55.2</v>
      </c>
      <c r="I55" s="400">
        <f>'10'!H56</f>
        <v>10</v>
      </c>
      <c r="J55" s="429">
        <f>'10'!I56</f>
        <v>10</v>
      </c>
    </row>
    <row r="56" spans="1:10" ht="21" customHeight="1" x14ac:dyDescent="0.25">
      <c r="A56" s="183">
        <v>46</v>
      </c>
      <c r="B56" s="172" t="str">
        <f>'10'!B57</f>
        <v>Основное мероприятие "Благоустройство"</v>
      </c>
      <c r="C56" s="85" t="s">
        <v>112</v>
      </c>
      <c r="D56" s="85" t="str">
        <f>'10'!C57</f>
        <v>05</v>
      </c>
      <c r="E56" s="85" t="str">
        <f>'10'!D57</f>
        <v>03</v>
      </c>
      <c r="F56" s="85" t="str">
        <f>'10'!E57</f>
        <v>0113000300</v>
      </c>
      <c r="G56" s="85" t="str">
        <f>'10'!F57</f>
        <v>000</v>
      </c>
      <c r="H56" s="395">
        <f>'10'!G57</f>
        <v>-55.2</v>
      </c>
      <c r="I56" s="400">
        <f>'10'!H57</f>
        <v>10</v>
      </c>
      <c r="J56" s="429">
        <f>'10'!I57</f>
        <v>10</v>
      </c>
    </row>
    <row r="57" spans="1:10" ht="52.5" customHeight="1" x14ac:dyDescent="0.25">
      <c r="A57" s="184">
        <v>47</v>
      </c>
      <c r="B57" s="172" t="str">
        <f>'10'!B58</f>
        <v>Прочая закупка товаров, работ и услуг для обеспечения государственных (муниципальных) нужд</v>
      </c>
      <c r="C57" s="85" t="s">
        <v>112</v>
      </c>
      <c r="D57" s="85" t="str">
        <f>'10'!C58</f>
        <v>05</v>
      </c>
      <c r="E57" s="85" t="str">
        <f>'10'!D58</f>
        <v>03</v>
      </c>
      <c r="F57" s="85" t="str">
        <f>'10'!E58</f>
        <v>0113000310</v>
      </c>
      <c r="G57" s="85" t="str">
        <f>'10'!F58</f>
        <v>244</v>
      </c>
      <c r="H57" s="395">
        <f>'10'!G58</f>
        <v>-55.2</v>
      </c>
      <c r="I57" s="400">
        <f>'10'!H58</f>
        <v>10</v>
      </c>
      <c r="J57" s="429">
        <f>'10'!I58</f>
        <v>10</v>
      </c>
    </row>
    <row r="58" spans="1:10" ht="46.8" x14ac:dyDescent="0.25">
      <c r="A58" s="183">
        <v>48</v>
      </c>
      <c r="B58" s="172" t="str">
        <f>'10'!B59</f>
        <v>МП "Комплексное развитие территории муниципального образования "Сейкинское сельское поселение"</v>
      </c>
      <c r="C58" s="85" t="s">
        <v>112</v>
      </c>
      <c r="D58" s="85" t="str">
        <f>'10'!C59</f>
        <v>08</v>
      </c>
      <c r="E58" s="85" t="str">
        <f>'10'!D59</f>
        <v>01</v>
      </c>
      <c r="F58" s="85" t="str">
        <f>'10'!E59</f>
        <v>0000000000</v>
      </c>
      <c r="G58" s="85" t="str">
        <f>'10'!F59</f>
        <v>000</v>
      </c>
      <c r="H58" s="396">
        <f>'10'!G59</f>
        <v>-20</v>
      </c>
      <c r="I58" s="399">
        <f>'10'!H59</f>
        <v>10</v>
      </c>
      <c r="J58" s="430">
        <f>'10'!I59</f>
        <v>10</v>
      </c>
    </row>
    <row r="59" spans="1:10" ht="33" customHeight="1" x14ac:dyDescent="0.25">
      <c r="A59" s="183">
        <v>49</v>
      </c>
      <c r="B59" s="172" t="str">
        <f>'10'!B60</f>
        <v>Подпрограмма "Развитие социально-культурной сферы"</v>
      </c>
      <c r="C59" s="85" t="s">
        <v>112</v>
      </c>
      <c r="D59" s="85" t="str">
        <f>'10'!C60</f>
        <v>08</v>
      </c>
      <c r="E59" s="85" t="str">
        <f>'10'!D60</f>
        <v>01</v>
      </c>
      <c r="F59" s="85" t="str">
        <f>'10'!E60</f>
        <v>0120000000</v>
      </c>
      <c r="G59" s="85" t="str">
        <f>'10'!F60</f>
        <v>000</v>
      </c>
      <c r="H59" s="395">
        <f>'10'!G60</f>
        <v>-20</v>
      </c>
      <c r="I59" s="400">
        <f>'10'!H60</f>
        <v>10</v>
      </c>
      <c r="J59" s="429">
        <f>'10'!I60</f>
        <v>10</v>
      </c>
    </row>
    <row r="60" spans="1:10" ht="18" x14ac:dyDescent="0.25">
      <c r="A60" s="184">
        <v>50</v>
      </c>
      <c r="B60" s="172" t="str">
        <f>'10'!B61</f>
        <v>Основное мероприятие "Культура"</v>
      </c>
      <c r="C60" s="85" t="s">
        <v>112</v>
      </c>
      <c r="D60" s="85" t="str">
        <f>'10'!C61</f>
        <v>08</v>
      </c>
      <c r="E60" s="85" t="str">
        <f>'10'!D61</f>
        <v>01</v>
      </c>
      <c r="F60" s="85" t="str">
        <f>'10'!E61</f>
        <v>0121000100</v>
      </c>
      <c r="G60" s="85" t="str">
        <f>'10'!F61</f>
        <v>000</v>
      </c>
      <c r="H60" s="395">
        <f>'10'!G61</f>
        <v>-20</v>
      </c>
      <c r="I60" s="400">
        <f>'10'!H61</f>
        <v>10</v>
      </c>
      <c r="J60" s="429">
        <f>'10'!I61</f>
        <v>10</v>
      </c>
    </row>
    <row r="61" spans="1:10" ht="53.25" customHeight="1" x14ac:dyDescent="0.25">
      <c r="A61" s="183">
        <v>51</v>
      </c>
      <c r="B61" s="172" t="str">
        <f>'10'!B62</f>
        <v>Прочая закупка товаров, работ и услуг для обеспечения государственных (муниципальных) нужд</v>
      </c>
      <c r="C61" s="85" t="s">
        <v>112</v>
      </c>
      <c r="D61" s="85" t="str">
        <f>'10'!C62</f>
        <v>08</v>
      </c>
      <c r="E61" s="85" t="str">
        <f>'10'!D62</f>
        <v>01</v>
      </c>
      <c r="F61" s="85" t="str">
        <f>'10'!E62</f>
        <v>0121000110</v>
      </c>
      <c r="G61" s="85" t="str">
        <f>'10'!F62</f>
        <v>244</v>
      </c>
      <c r="H61" s="395">
        <f>'10'!G62</f>
        <v>-20</v>
      </c>
      <c r="I61" s="400">
        <f>'10'!H62</f>
        <v>10</v>
      </c>
      <c r="J61" s="429">
        <f>'10'!I62</f>
        <v>10</v>
      </c>
    </row>
    <row r="62" spans="1:10" ht="51" customHeight="1" x14ac:dyDescent="0.25">
      <c r="A62" s="183">
        <v>52</v>
      </c>
      <c r="B62" s="172" t="str">
        <f>'10'!B63</f>
        <v>МП "Комплексное развитие территории муниципального образования "Сейкинское сельское поселение"</v>
      </c>
      <c r="C62" s="85" t="s">
        <v>112</v>
      </c>
      <c r="D62" s="85" t="str">
        <f>'10'!C63</f>
        <v>10</v>
      </c>
      <c r="E62" s="85" t="str">
        <f>'10'!D63</f>
        <v>01</v>
      </c>
      <c r="F62" s="85" t="str">
        <f>'10'!E63</f>
        <v>0000000000</v>
      </c>
      <c r="G62" s="85" t="str">
        <f>'10'!F63</f>
        <v>000</v>
      </c>
      <c r="H62" s="396">
        <f>'10'!G63</f>
        <v>2.88</v>
      </c>
      <c r="I62" s="399">
        <f>'10'!H63</f>
        <v>74.88</v>
      </c>
      <c r="J62" s="430">
        <f>'10'!I63</f>
        <v>74.88</v>
      </c>
    </row>
    <row r="63" spans="1:10" ht="31.2" x14ac:dyDescent="0.25">
      <c r="A63" s="184">
        <v>53</v>
      </c>
      <c r="B63" s="172" t="str">
        <f>'10'!B64</f>
        <v>Подпрограмма "Развитие социально-культурной сферы"</v>
      </c>
      <c r="C63" s="85" t="s">
        <v>112</v>
      </c>
      <c r="D63" s="85" t="str">
        <f>'10'!C64</f>
        <v>10</v>
      </c>
      <c r="E63" s="85" t="str">
        <f>'10'!D64</f>
        <v>01</v>
      </c>
      <c r="F63" s="85" t="str">
        <f>'10'!E64</f>
        <v>0120000000</v>
      </c>
      <c r="G63" s="85" t="str">
        <f>'10'!F64</f>
        <v>000</v>
      </c>
      <c r="H63" s="395">
        <f>'10'!G64</f>
        <v>2.88</v>
      </c>
      <c r="I63" s="400">
        <f>'10'!H64</f>
        <v>74.88</v>
      </c>
      <c r="J63" s="429">
        <f>'10'!I64</f>
        <v>74.88</v>
      </c>
    </row>
    <row r="64" spans="1:10" ht="24" customHeight="1" x14ac:dyDescent="0.25">
      <c r="A64" s="183">
        <v>54</v>
      </c>
      <c r="B64" s="172" t="str">
        <f>'10'!B65</f>
        <v>Основное мероприятие "Социальная политика "</v>
      </c>
      <c r="C64" s="85" t="s">
        <v>112</v>
      </c>
      <c r="D64" s="85" t="str">
        <f>'10'!C65</f>
        <v>10</v>
      </c>
      <c r="E64" s="85" t="str">
        <f>'10'!D65</f>
        <v>01</v>
      </c>
      <c r="F64" s="85" t="str">
        <f>'10'!E65</f>
        <v>0122000200</v>
      </c>
      <c r="G64" s="85" t="str">
        <f>'10'!F65</f>
        <v>000</v>
      </c>
      <c r="H64" s="395">
        <f>'10'!G65</f>
        <v>2.88</v>
      </c>
      <c r="I64" s="400">
        <f>'10'!H65</f>
        <v>74.88</v>
      </c>
      <c r="J64" s="429">
        <f>'10'!I65</f>
        <v>74.88</v>
      </c>
    </row>
    <row r="65" spans="1:10" ht="50.25" customHeight="1" x14ac:dyDescent="0.25">
      <c r="A65" s="183">
        <v>55</v>
      </c>
      <c r="B65" s="172" t="str">
        <f>'10'!B66</f>
        <v>Пособия, компенсация, меры социальной поддержки по публичным нормативным обязательствам</v>
      </c>
      <c r="C65" s="85" t="s">
        <v>112</v>
      </c>
      <c r="D65" s="85" t="str">
        <f>'10'!C66</f>
        <v>10</v>
      </c>
      <c r="E65" s="85" t="str">
        <f>'10'!D66</f>
        <v>01</v>
      </c>
      <c r="F65" s="85" t="str">
        <f>'10'!E66</f>
        <v>0122000210</v>
      </c>
      <c r="G65" s="85" t="str">
        <f>'10'!F66</f>
        <v>312</v>
      </c>
      <c r="H65" s="395">
        <f>'10'!G66</f>
        <v>2.88</v>
      </c>
      <c r="I65" s="400">
        <f>'10'!H66</f>
        <v>74.88</v>
      </c>
      <c r="J65" s="429">
        <f>'10'!I66</f>
        <v>74.88</v>
      </c>
    </row>
    <row r="66" spans="1:10" ht="49.5" customHeight="1" x14ac:dyDescent="0.25">
      <c r="A66" s="184">
        <v>56</v>
      </c>
      <c r="B66" s="172" t="str">
        <f>'10'!B67</f>
        <v>МП "Комплексное развитие территории муниципального образования "Сейкинское сельское поселение"</v>
      </c>
      <c r="C66" s="85" t="s">
        <v>112</v>
      </c>
      <c r="D66" s="85" t="str">
        <f>'10'!C67</f>
        <v>11</v>
      </c>
      <c r="E66" s="85" t="str">
        <f>'10'!D67</f>
        <v>05</v>
      </c>
      <c r="F66" s="85" t="str">
        <f>'10'!E67</f>
        <v>0000000000</v>
      </c>
      <c r="G66" s="85" t="str">
        <f>'10'!F67</f>
        <v>000</v>
      </c>
      <c r="H66" s="396">
        <f>'10'!G67</f>
        <v>-52</v>
      </c>
      <c r="I66" s="399">
        <f>'10'!H67</f>
        <v>70</v>
      </c>
      <c r="J66" s="430">
        <f>'10'!I67</f>
        <v>70</v>
      </c>
    </row>
    <row r="67" spans="1:10" ht="31.2" x14ac:dyDescent="0.25">
      <c r="A67" s="183">
        <v>57</v>
      </c>
      <c r="B67" s="172" t="str">
        <f>'10'!B68</f>
        <v>Подпрограмма "Развитие социально-культурной сферы"</v>
      </c>
      <c r="C67" s="85" t="s">
        <v>112</v>
      </c>
      <c r="D67" s="85" t="str">
        <f>'10'!C68</f>
        <v>11</v>
      </c>
      <c r="E67" s="85" t="str">
        <f>'10'!D68</f>
        <v>05</v>
      </c>
      <c r="F67" s="85" t="str">
        <f>'10'!E68</f>
        <v>01200000000</v>
      </c>
      <c r="G67" s="85" t="str">
        <f>'10'!F68</f>
        <v>000</v>
      </c>
      <c r="H67" s="395">
        <f>'10'!G68</f>
        <v>-52</v>
      </c>
      <c r="I67" s="400">
        <f>'10'!H68</f>
        <v>70</v>
      </c>
      <c r="J67" s="429">
        <f>'10'!I68</f>
        <v>70</v>
      </c>
    </row>
    <row r="68" spans="1:10" ht="20.25" customHeight="1" x14ac:dyDescent="0.25">
      <c r="A68" s="183">
        <v>58</v>
      </c>
      <c r="B68" s="172" t="str">
        <f>'10'!B69</f>
        <v>Основное мероприятие "Физическая культура "</v>
      </c>
      <c r="C68" s="85" t="s">
        <v>112</v>
      </c>
      <c r="D68" s="85" t="str">
        <f>'10'!C69</f>
        <v>11</v>
      </c>
      <c r="E68" s="85" t="str">
        <f>'10'!D69</f>
        <v>05</v>
      </c>
      <c r="F68" s="85" t="str">
        <f>'10'!E69</f>
        <v>0123000300</v>
      </c>
      <c r="G68" s="85" t="str">
        <f>'10'!F69</f>
        <v>000</v>
      </c>
      <c r="H68" s="395">
        <f>'10'!G69</f>
        <v>-52</v>
      </c>
      <c r="I68" s="400">
        <f>'10'!H69</f>
        <v>70</v>
      </c>
      <c r="J68" s="429">
        <f>'10'!I69</f>
        <v>70</v>
      </c>
    </row>
    <row r="69" spans="1:10" ht="53.25" customHeight="1" x14ac:dyDescent="0.25">
      <c r="A69" s="183" t="s">
        <v>406</v>
      </c>
      <c r="B69" s="172" t="str">
        <f>'10'!B70</f>
        <v>Прочая закупка товаров, работ и услуг для обеспечения государственных (муниципальных) нужд</v>
      </c>
      <c r="C69" s="85" t="s">
        <v>112</v>
      </c>
      <c r="D69" s="85" t="str">
        <f>'10'!C70</f>
        <v>11</v>
      </c>
      <c r="E69" s="85" t="str">
        <f>'10'!D70</f>
        <v>05</v>
      </c>
      <c r="F69" s="85" t="str">
        <f>'10'!E70</f>
        <v>0123000330</v>
      </c>
      <c r="G69" s="85" t="str">
        <f>'10'!F70</f>
        <v>244</v>
      </c>
      <c r="H69" s="395">
        <f>'10'!G70</f>
        <v>6</v>
      </c>
      <c r="I69" s="400">
        <f>'10'!H70</f>
        <v>8</v>
      </c>
      <c r="J69" s="429">
        <f>'10'!I70</f>
        <v>8</v>
      </c>
    </row>
    <row r="70" spans="1:10" ht="20.25" customHeight="1" x14ac:dyDescent="0.25">
      <c r="A70" s="183" t="s">
        <v>407</v>
      </c>
      <c r="B70" s="172" t="str">
        <f>'10'!B71</f>
        <v>Закупка энергетических ресурсов</v>
      </c>
      <c r="C70" s="85" t="s">
        <v>112</v>
      </c>
      <c r="D70" s="85" t="str">
        <f>'10'!C71</f>
        <v>11</v>
      </c>
      <c r="E70" s="85" t="str">
        <f>'10'!D71</f>
        <v>05</v>
      </c>
      <c r="F70" s="85" t="str">
        <f>'10'!E71</f>
        <v>0123000330</v>
      </c>
      <c r="G70" s="85" t="str">
        <f>'10'!F71</f>
        <v>247</v>
      </c>
      <c r="H70" s="395">
        <f>'10'!G71</f>
        <v>-60</v>
      </c>
      <c r="I70" s="400">
        <f>'10'!H71</f>
        <v>50</v>
      </c>
      <c r="J70" s="429">
        <f>'10'!I71</f>
        <v>50</v>
      </c>
    </row>
    <row r="71" spans="1:10" ht="31.2" x14ac:dyDescent="0.25">
      <c r="A71" s="184" t="s">
        <v>408</v>
      </c>
      <c r="B71" s="172" t="str">
        <f>'10'!B72</f>
        <v>Уплата налога на имущество организаций и земельного налога</v>
      </c>
      <c r="C71" s="85" t="s">
        <v>112</v>
      </c>
      <c r="D71" s="85" t="str">
        <f>'10'!C72</f>
        <v>11</v>
      </c>
      <c r="E71" s="85" t="str">
        <f>'10'!D72</f>
        <v>05</v>
      </c>
      <c r="F71" s="85" t="str">
        <f>'10'!E72</f>
        <v>0123000340</v>
      </c>
      <c r="G71" s="85" t="str">
        <f>'10'!F72</f>
        <v>851</v>
      </c>
      <c r="H71" s="395">
        <f>'10'!G72</f>
        <v>2</v>
      </c>
      <c r="I71" s="400">
        <f>'10'!H72</f>
        <v>12</v>
      </c>
      <c r="J71" s="429">
        <f>'10'!I72</f>
        <v>12</v>
      </c>
    </row>
    <row r="72" spans="1:10" ht="18" x14ac:dyDescent="0.25">
      <c r="A72" s="381" t="s">
        <v>409</v>
      </c>
      <c r="B72" s="172" t="str">
        <f>'10'!B73</f>
        <v>Условно утвержденные расходы</v>
      </c>
      <c r="C72" s="85" t="s">
        <v>112</v>
      </c>
      <c r="D72" s="358" t="s">
        <v>315</v>
      </c>
      <c r="E72" s="85" t="str">
        <f>'10'!D73</f>
        <v>99</v>
      </c>
      <c r="F72" s="85" t="str">
        <f>'10'!E73</f>
        <v>999000000</v>
      </c>
      <c r="G72" s="85" t="str">
        <f>'10'!F73</f>
        <v>999</v>
      </c>
      <c r="H72" s="395">
        <f>'10'!G73</f>
        <v>-121.5</v>
      </c>
      <c r="I72" s="400">
        <f>'10'!H73</f>
        <v>0</v>
      </c>
      <c r="J72" s="429">
        <f>'10'!I73</f>
        <v>0</v>
      </c>
    </row>
    <row r="73" spans="1:10" ht="18" x14ac:dyDescent="0.25">
      <c r="B73" s="175" t="s">
        <v>275</v>
      </c>
      <c r="C73" s="185"/>
      <c r="D73" s="185"/>
      <c r="E73" s="185"/>
      <c r="F73" s="185"/>
      <c r="G73" s="185"/>
      <c r="H73" s="396">
        <f>'10'!G74</f>
        <v>-135.35</v>
      </c>
      <c r="I73" s="399">
        <f>'10'!H74</f>
        <v>3659.0499999999997</v>
      </c>
      <c r="J73" s="430">
        <f>'10'!I74</f>
        <v>3679.95</v>
      </c>
    </row>
  </sheetData>
  <mergeCells count="3">
    <mergeCell ref="A6:I6"/>
    <mergeCell ref="G7:I7"/>
    <mergeCell ref="C1:J4"/>
  </mergeCells>
  <pageMargins left="0.98425196850393704" right="0" top="0.55118110236220474" bottom="0.39370078740157483" header="0.31496062992125984" footer="0.3937007874015748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110" zoomScaleSheetLayoutView="110" workbookViewId="0">
      <selection activeCell="F6" sqref="F6"/>
    </sheetView>
  </sheetViews>
  <sheetFormatPr defaultRowHeight="13.2" x14ac:dyDescent="0.25"/>
  <cols>
    <col min="3" max="3" width="14.44140625" customWidth="1"/>
    <col min="4" max="4" width="48.109375" customWidth="1"/>
    <col min="5" max="5" width="12.33203125" customWidth="1"/>
    <col min="6" max="6" width="13.6640625" customWidth="1"/>
    <col min="7" max="7" width="13.44140625" customWidth="1"/>
    <col min="8" max="8" width="10.88671875" customWidth="1"/>
  </cols>
  <sheetData>
    <row r="1" spans="1:8" ht="112.5" customHeight="1" x14ac:dyDescent="0.3">
      <c r="E1" s="506" t="s">
        <v>546</v>
      </c>
      <c r="F1" s="506"/>
      <c r="G1" s="506"/>
      <c r="H1" s="506"/>
    </row>
    <row r="4" spans="1:8" ht="64.5" customHeight="1" x14ac:dyDescent="0.25">
      <c r="A4" s="517" t="s">
        <v>547</v>
      </c>
      <c r="B4" s="517"/>
      <c r="C4" s="517"/>
      <c r="D4" s="517"/>
      <c r="E4" s="517"/>
      <c r="F4" s="517"/>
      <c r="G4" s="517"/>
      <c r="H4" s="517"/>
    </row>
    <row r="5" spans="1:8" ht="15.6" x14ac:dyDescent="0.3">
      <c r="A5" s="330"/>
      <c r="B5" s="330"/>
      <c r="C5" s="330"/>
      <c r="D5" s="330"/>
      <c r="E5" s="518" t="s">
        <v>52</v>
      </c>
      <c r="F5" s="518"/>
      <c r="G5" s="518"/>
      <c r="H5" s="518"/>
    </row>
    <row r="6" spans="1:8" ht="62.4" x14ac:dyDescent="0.25">
      <c r="A6" s="331" t="s">
        <v>53</v>
      </c>
      <c r="B6" s="331" t="s">
        <v>296</v>
      </c>
      <c r="C6" s="331" t="s">
        <v>297</v>
      </c>
      <c r="D6" s="332" t="s">
        <v>298</v>
      </c>
      <c r="E6" s="331" t="s">
        <v>558</v>
      </c>
      <c r="F6" s="331" t="s">
        <v>299</v>
      </c>
      <c r="G6" s="331" t="s">
        <v>559</v>
      </c>
      <c r="H6" s="331" t="s">
        <v>560</v>
      </c>
    </row>
    <row r="7" spans="1:8" ht="15.6" x14ac:dyDescent="0.25">
      <c r="A7" s="333"/>
      <c r="B7" s="334"/>
      <c r="C7" s="334"/>
      <c r="D7" s="335" t="s">
        <v>368</v>
      </c>
      <c r="E7" s="333">
        <f>SUM(E8:E9)</f>
        <v>0.3</v>
      </c>
      <c r="F7" s="333">
        <f>SUM(F8:F9)</f>
        <v>0</v>
      </c>
      <c r="G7" s="333">
        <v>0.3</v>
      </c>
      <c r="H7" s="333">
        <v>0.3</v>
      </c>
    </row>
    <row r="8" spans="1:8" ht="102.75" customHeight="1" x14ac:dyDescent="0.25">
      <c r="A8" s="174">
        <v>1</v>
      </c>
      <c r="B8" s="174" t="s">
        <v>369</v>
      </c>
      <c r="C8" s="336">
        <v>43448</v>
      </c>
      <c r="D8" s="337" t="s">
        <v>300</v>
      </c>
      <c r="E8" s="334">
        <v>0.3</v>
      </c>
      <c r="F8" s="334">
        <v>0</v>
      </c>
      <c r="G8" s="334">
        <v>0.3</v>
      </c>
      <c r="H8" s="334">
        <v>0.3</v>
      </c>
    </row>
  </sheetData>
  <mergeCells count="3">
    <mergeCell ref="A4:H4"/>
    <mergeCell ref="E5:H5"/>
    <mergeCell ref="E1:H1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B37" zoomScale="89" zoomScaleSheetLayoutView="89" zoomScalePageLayoutView="70" workbookViewId="0">
      <selection activeCell="I47" sqref="I47"/>
    </sheetView>
  </sheetViews>
  <sheetFormatPr defaultRowHeight="13.2" x14ac:dyDescent="0.25"/>
  <cols>
    <col min="1" max="1" width="38.44140625" style="95" hidden="1" customWidth="1"/>
    <col min="2" max="2" width="5.33203125" style="92" customWidth="1"/>
    <col min="3" max="3" width="54.109375" style="93" customWidth="1"/>
    <col min="4" max="4" width="12.44140625" style="94" customWidth="1"/>
    <col min="5" max="5" width="15.33203125" style="94" customWidth="1"/>
    <col min="6" max="6" width="17.6640625" style="94" customWidth="1"/>
    <col min="7" max="7" width="12.44140625" style="94" customWidth="1"/>
    <col min="8" max="8" width="13.6640625" style="94" customWidth="1"/>
    <col min="9" max="9" width="16.109375" style="94" customWidth="1"/>
    <col min="10" max="256" width="9.109375" style="95"/>
    <col min="257" max="257" width="3.5546875" style="95" customWidth="1"/>
    <col min="258" max="258" width="40.88671875" style="95" customWidth="1"/>
    <col min="259" max="259" width="5.109375" style="95" customWidth="1"/>
    <col min="260" max="261" width="4.33203125" style="95" customWidth="1"/>
    <col min="262" max="262" width="8.5546875" style="95" customWidth="1"/>
    <col min="263" max="263" width="6.6640625" style="95" customWidth="1"/>
    <col min="264" max="264" width="11.33203125" style="95" customWidth="1"/>
    <col min="265" max="265" width="12.33203125" style="95" customWidth="1"/>
    <col min="266" max="512" width="9.109375" style="95"/>
    <col min="513" max="513" width="3.5546875" style="95" customWidth="1"/>
    <col min="514" max="514" width="40.88671875" style="95" customWidth="1"/>
    <col min="515" max="515" width="5.109375" style="95" customWidth="1"/>
    <col min="516" max="517" width="4.33203125" style="95" customWidth="1"/>
    <col min="518" max="518" width="8.5546875" style="95" customWidth="1"/>
    <col min="519" max="519" width="6.6640625" style="95" customWidth="1"/>
    <col min="520" max="520" width="11.33203125" style="95" customWidth="1"/>
    <col min="521" max="521" width="12.33203125" style="95" customWidth="1"/>
    <col min="522" max="768" width="9.109375" style="95"/>
    <col min="769" max="769" width="3.5546875" style="95" customWidth="1"/>
    <col min="770" max="770" width="40.88671875" style="95" customWidth="1"/>
    <col min="771" max="771" width="5.109375" style="95" customWidth="1"/>
    <col min="772" max="773" width="4.33203125" style="95" customWidth="1"/>
    <col min="774" max="774" width="8.5546875" style="95" customWidth="1"/>
    <col min="775" max="775" width="6.6640625" style="95" customWidth="1"/>
    <col min="776" max="776" width="11.33203125" style="95" customWidth="1"/>
    <col min="777" max="777" width="12.33203125" style="95" customWidth="1"/>
    <col min="778" max="1024" width="9.109375" style="95"/>
    <col min="1025" max="1025" width="3.5546875" style="95" customWidth="1"/>
    <col min="1026" max="1026" width="40.88671875" style="95" customWidth="1"/>
    <col min="1027" max="1027" width="5.109375" style="95" customWidth="1"/>
    <col min="1028" max="1029" width="4.33203125" style="95" customWidth="1"/>
    <col min="1030" max="1030" width="8.5546875" style="95" customWidth="1"/>
    <col min="1031" max="1031" width="6.6640625" style="95" customWidth="1"/>
    <col min="1032" max="1032" width="11.33203125" style="95" customWidth="1"/>
    <col min="1033" max="1033" width="12.33203125" style="95" customWidth="1"/>
    <col min="1034" max="1280" width="9.109375" style="95"/>
    <col min="1281" max="1281" width="3.5546875" style="95" customWidth="1"/>
    <col min="1282" max="1282" width="40.88671875" style="95" customWidth="1"/>
    <col min="1283" max="1283" width="5.109375" style="95" customWidth="1"/>
    <col min="1284" max="1285" width="4.33203125" style="95" customWidth="1"/>
    <col min="1286" max="1286" width="8.5546875" style="95" customWidth="1"/>
    <col min="1287" max="1287" width="6.6640625" style="95" customWidth="1"/>
    <col min="1288" max="1288" width="11.33203125" style="95" customWidth="1"/>
    <col min="1289" max="1289" width="12.33203125" style="95" customWidth="1"/>
    <col min="1290" max="1536" width="9.109375" style="95"/>
    <col min="1537" max="1537" width="3.5546875" style="95" customWidth="1"/>
    <col min="1538" max="1538" width="40.88671875" style="95" customWidth="1"/>
    <col min="1539" max="1539" width="5.109375" style="95" customWidth="1"/>
    <col min="1540" max="1541" width="4.33203125" style="95" customWidth="1"/>
    <col min="1542" max="1542" width="8.5546875" style="95" customWidth="1"/>
    <col min="1543" max="1543" width="6.6640625" style="95" customWidth="1"/>
    <col min="1544" max="1544" width="11.33203125" style="95" customWidth="1"/>
    <col min="1545" max="1545" width="12.33203125" style="95" customWidth="1"/>
    <col min="1546" max="1792" width="9.109375" style="95"/>
    <col min="1793" max="1793" width="3.5546875" style="95" customWidth="1"/>
    <col min="1794" max="1794" width="40.88671875" style="95" customWidth="1"/>
    <col min="1795" max="1795" width="5.109375" style="95" customWidth="1"/>
    <col min="1796" max="1797" width="4.33203125" style="95" customWidth="1"/>
    <col min="1798" max="1798" width="8.5546875" style="95" customWidth="1"/>
    <col min="1799" max="1799" width="6.6640625" style="95" customWidth="1"/>
    <col min="1800" max="1800" width="11.33203125" style="95" customWidth="1"/>
    <col min="1801" max="1801" width="12.33203125" style="95" customWidth="1"/>
    <col min="1802" max="2048" width="9.109375" style="95"/>
    <col min="2049" max="2049" width="3.5546875" style="95" customWidth="1"/>
    <col min="2050" max="2050" width="40.88671875" style="95" customWidth="1"/>
    <col min="2051" max="2051" width="5.109375" style="95" customWidth="1"/>
    <col min="2052" max="2053" width="4.33203125" style="95" customWidth="1"/>
    <col min="2054" max="2054" width="8.5546875" style="95" customWidth="1"/>
    <col min="2055" max="2055" width="6.6640625" style="95" customWidth="1"/>
    <col min="2056" max="2056" width="11.33203125" style="95" customWidth="1"/>
    <col min="2057" max="2057" width="12.33203125" style="95" customWidth="1"/>
    <col min="2058" max="2304" width="9.109375" style="95"/>
    <col min="2305" max="2305" width="3.5546875" style="95" customWidth="1"/>
    <col min="2306" max="2306" width="40.88671875" style="95" customWidth="1"/>
    <col min="2307" max="2307" width="5.109375" style="95" customWidth="1"/>
    <col min="2308" max="2309" width="4.33203125" style="95" customWidth="1"/>
    <col min="2310" max="2310" width="8.5546875" style="95" customWidth="1"/>
    <col min="2311" max="2311" width="6.6640625" style="95" customWidth="1"/>
    <col min="2312" max="2312" width="11.33203125" style="95" customWidth="1"/>
    <col min="2313" max="2313" width="12.33203125" style="95" customWidth="1"/>
    <col min="2314" max="2560" width="9.109375" style="95"/>
    <col min="2561" max="2561" width="3.5546875" style="95" customWidth="1"/>
    <col min="2562" max="2562" width="40.88671875" style="95" customWidth="1"/>
    <col min="2563" max="2563" width="5.109375" style="95" customWidth="1"/>
    <col min="2564" max="2565" width="4.33203125" style="95" customWidth="1"/>
    <col min="2566" max="2566" width="8.5546875" style="95" customWidth="1"/>
    <col min="2567" max="2567" width="6.6640625" style="95" customWidth="1"/>
    <col min="2568" max="2568" width="11.33203125" style="95" customWidth="1"/>
    <col min="2569" max="2569" width="12.33203125" style="95" customWidth="1"/>
    <col min="2570" max="2816" width="9.109375" style="95"/>
    <col min="2817" max="2817" width="3.5546875" style="95" customWidth="1"/>
    <col min="2818" max="2818" width="40.88671875" style="95" customWidth="1"/>
    <col min="2819" max="2819" width="5.109375" style="95" customWidth="1"/>
    <col min="2820" max="2821" width="4.33203125" style="95" customWidth="1"/>
    <col min="2822" max="2822" width="8.5546875" style="95" customWidth="1"/>
    <col min="2823" max="2823" width="6.6640625" style="95" customWidth="1"/>
    <col min="2824" max="2824" width="11.33203125" style="95" customWidth="1"/>
    <col min="2825" max="2825" width="12.33203125" style="95" customWidth="1"/>
    <col min="2826" max="3072" width="9.109375" style="95"/>
    <col min="3073" max="3073" width="3.5546875" style="95" customWidth="1"/>
    <col min="3074" max="3074" width="40.88671875" style="95" customWidth="1"/>
    <col min="3075" max="3075" width="5.109375" style="95" customWidth="1"/>
    <col min="3076" max="3077" width="4.33203125" style="95" customWidth="1"/>
    <col min="3078" max="3078" width="8.5546875" style="95" customWidth="1"/>
    <col min="3079" max="3079" width="6.6640625" style="95" customWidth="1"/>
    <col min="3080" max="3080" width="11.33203125" style="95" customWidth="1"/>
    <col min="3081" max="3081" width="12.33203125" style="95" customWidth="1"/>
    <col min="3082" max="3328" width="9.109375" style="95"/>
    <col min="3329" max="3329" width="3.5546875" style="95" customWidth="1"/>
    <col min="3330" max="3330" width="40.88671875" style="95" customWidth="1"/>
    <col min="3331" max="3331" width="5.109375" style="95" customWidth="1"/>
    <col min="3332" max="3333" width="4.33203125" style="95" customWidth="1"/>
    <col min="3334" max="3334" width="8.5546875" style="95" customWidth="1"/>
    <col min="3335" max="3335" width="6.6640625" style="95" customWidth="1"/>
    <col min="3336" max="3336" width="11.33203125" style="95" customWidth="1"/>
    <col min="3337" max="3337" width="12.33203125" style="95" customWidth="1"/>
    <col min="3338" max="3584" width="9.109375" style="95"/>
    <col min="3585" max="3585" width="3.5546875" style="95" customWidth="1"/>
    <col min="3586" max="3586" width="40.88671875" style="95" customWidth="1"/>
    <col min="3587" max="3587" width="5.109375" style="95" customWidth="1"/>
    <col min="3588" max="3589" width="4.33203125" style="95" customWidth="1"/>
    <col min="3590" max="3590" width="8.5546875" style="95" customWidth="1"/>
    <col min="3591" max="3591" width="6.6640625" style="95" customWidth="1"/>
    <col min="3592" max="3592" width="11.33203125" style="95" customWidth="1"/>
    <col min="3593" max="3593" width="12.33203125" style="95" customWidth="1"/>
    <col min="3594" max="3840" width="9.109375" style="95"/>
    <col min="3841" max="3841" width="3.5546875" style="95" customWidth="1"/>
    <col min="3842" max="3842" width="40.88671875" style="95" customWidth="1"/>
    <col min="3843" max="3843" width="5.109375" style="95" customWidth="1"/>
    <col min="3844" max="3845" width="4.33203125" style="95" customWidth="1"/>
    <col min="3846" max="3846" width="8.5546875" style="95" customWidth="1"/>
    <col min="3847" max="3847" width="6.6640625" style="95" customWidth="1"/>
    <col min="3848" max="3848" width="11.33203125" style="95" customWidth="1"/>
    <col min="3849" max="3849" width="12.33203125" style="95" customWidth="1"/>
    <col min="3850" max="4096" width="9.109375" style="95"/>
    <col min="4097" max="4097" width="3.5546875" style="95" customWidth="1"/>
    <col min="4098" max="4098" width="40.88671875" style="95" customWidth="1"/>
    <col min="4099" max="4099" width="5.109375" style="95" customWidth="1"/>
    <col min="4100" max="4101" width="4.33203125" style="95" customWidth="1"/>
    <col min="4102" max="4102" width="8.5546875" style="95" customWidth="1"/>
    <col min="4103" max="4103" width="6.6640625" style="95" customWidth="1"/>
    <col min="4104" max="4104" width="11.33203125" style="95" customWidth="1"/>
    <col min="4105" max="4105" width="12.33203125" style="95" customWidth="1"/>
    <col min="4106" max="4352" width="9.109375" style="95"/>
    <col min="4353" max="4353" width="3.5546875" style="95" customWidth="1"/>
    <col min="4354" max="4354" width="40.88671875" style="95" customWidth="1"/>
    <col min="4355" max="4355" width="5.109375" style="95" customWidth="1"/>
    <col min="4356" max="4357" width="4.33203125" style="95" customWidth="1"/>
    <col min="4358" max="4358" width="8.5546875" style="95" customWidth="1"/>
    <col min="4359" max="4359" width="6.6640625" style="95" customWidth="1"/>
    <col min="4360" max="4360" width="11.33203125" style="95" customWidth="1"/>
    <col min="4361" max="4361" width="12.33203125" style="95" customWidth="1"/>
    <col min="4362" max="4608" width="9.109375" style="95"/>
    <col min="4609" max="4609" width="3.5546875" style="95" customWidth="1"/>
    <col min="4610" max="4610" width="40.88671875" style="95" customWidth="1"/>
    <col min="4611" max="4611" width="5.109375" style="95" customWidth="1"/>
    <col min="4612" max="4613" width="4.33203125" style="95" customWidth="1"/>
    <col min="4614" max="4614" width="8.5546875" style="95" customWidth="1"/>
    <col min="4615" max="4615" width="6.6640625" style="95" customWidth="1"/>
    <col min="4616" max="4616" width="11.33203125" style="95" customWidth="1"/>
    <col min="4617" max="4617" width="12.33203125" style="95" customWidth="1"/>
    <col min="4618" max="4864" width="9.109375" style="95"/>
    <col min="4865" max="4865" width="3.5546875" style="95" customWidth="1"/>
    <col min="4866" max="4866" width="40.88671875" style="95" customWidth="1"/>
    <col min="4867" max="4867" width="5.109375" style="95" customWidth="1"/>
    <col min="4868" max="4869" width="4.33203125" style="95" customWidth="1"/>
    <col min="4870" max="4870" width="8.5546875" style="95" customWidth="1"/>
    <col min="4871" max="4871" width="6.6640625" style="95" customWidth="1"/>
    <col min="4872" max="4872" width="11.33203125" style="95" customWidth="1"/>
    <col min="4873" max="4873" width="12.33203125" style="95" customWidth="1"/>
    <col min="4874" max="5120" width="9.109375" style="95"/>
    <col min="5121" max="5121" width="3.5546875" style="95" customWidth="1"/>
    <col min="5122" max="5122" width="40.88671875" style="95" customWidth="1"/>
    <col min="5123" max="5123" width="5.109375" style="95" customWidth="1"/>
    <col min="5124" max="5125" width="4.33203125" style="95" customWidth="1"/>
    <col min="5126" max="5126" width="8.5546875" style="95" customWidth="1"/>
    <col min="5127" max="5127" width="6.6640625" style="95" customWidth="1"/>
    <col min="5128" max="5128" width="11.33203125" style="95" customWidth="1"/>
    <col min="5129" max="5129" width="12.33203125" style="95" customWidth="1"/>
    <col min="5130" max="5376" width="9.109375" style="95"/>
    <col min="5377" max="5377" width="3.5546875" style="95" customWidth="1"/>
    <col min="5378" max="5378" width="40.88671875" style="95" customWidth="1"/>
    <col min="5379" max="5379" width="5.109375" style="95" customWidth="1"/>
    <col min="5380" max="5381" width="4.33203125" style="95" customWidth="1"/>
    <col min="5382" max="5382" width="8.5546875" style="95" customWidth="1"/>
    <col min="5383" max="5383" width="6.6640625" style="95" customWidth="1"/>
    <col min="5384" max="5384" width="11.33203125" style="95" customWidth="1"/>
    <col min="5385" max="5385" width="12.33203125" style="95" customWidth="1"/>
    <col min="5386" max="5632" width="9.109375" style="95"/>
    <col min="5633" max="5633" width="3.5546875" style="95" customWidth="1"/>
    <col min="5634" max="5634" width="40.88671875" style="95" customWidth="1"/>
    <col min="5635" max="5635" width="5.109375" style="95" customWidth="1"/>
    <col min="5636" max="5637" width="4.33203125" style="95" customWidth="1"/>
    <col min="5638" max="5638" width="8.5546875" style="95" customWidth="1"/>
    <col min="5639" max="5639" width="6.6640625" style="95" customWidth="1"/>
    <col min="5640" max="5640" width="11.33203125" style="95" customWidth="1"/>
    <col min="5641" max="5641" width="12.33203125" style="95" customWidth="1"/>
    <col min="5642" max="5888" width="9.109375" style="95"/>
    <col min="5889" max="5889" width="3.5546875" style="95" customWidth="1"/>
    <col min="5890" max="5890" width="40.88671875" style="95" customWidth="1"/>
    <col min="5891" max="5891" width="5.109375" style="95" customWidth="1"/>
    <col min="5892" max="5893" width="4.33203125" style="95" customWidth="1"/>
    <col min="5894" max="5894" width="8.5546875" style="95" customWidth="1"/>
    <col min="5895" max="5895" width="6.6640625" style="95" customWidth="1"/>
    <col min="5896" max="5896" width="11.33203125" style="95" customWidth="1"/>
    <col min="5897" max="5897" width="12.33203125" style="95" customWidth="1"/>
    <col min="5898" max="6144" width="9.109375" style="95"/>
    <col min="6145" max="6145" width="3.5546875" style="95" customWidth="1"/>
    <col min="6146" max="6146" width="40.88671875" style="95" customWidth="1"/>
    <col min="6147" max="6147" width="5.109375" style="95" customWidth="1"/>
    <col min="6148" max="6149" width="4.33203125" style="95" customWidth="1"/>
    <col min="6150" max="6150" width="8.5546875" style="95" customWidth="1"/>
    <col min="6151" max="6151" width="6.6640625" style="95" customWidth="1"/>
    <col min="6152" max="6152" width="11.33203125" style="95" customWidth="1"/>
    <col min="6153" max="6153" width="12.33203125" style="95" customWidth="1"/>
    <col min="6154" max="6400" width="9.109375" style="95"/>
    <col min="6401" max="6401" width="3.5546875" style="95" customWidth="1"/>
    <col min="6402" max="6402" width="40.88671875" style="95" customWidth="1"/>
    <col min="6403" max="6403" width="5.109375" style="95" customWidth="1"/>
    <col min="6404" max="6405" width="4.33203125" style="95" customWidth="1"/>
    <col min="6406" max="6406" width="8.5546875" style="95" customWidth="1"/>
    <col min="6407" max="6407" width="6.6640625" style="95" customWidth="1"/>
    <col min="6408" max="6408" width="11.33203125" style="95" customWidth="1"/>
    <col min="6409" max="6409" width="12.33203125" style="95" customWidth="1"/>
    <col min="6410" max="6656" width="9.109375" style="95"/>
    <col min="6657" max="6657" width="3.5546875" style="95" customWidth="1"/>
    <col min="6658" max="6658" width="40.88671875" style="95" customWidth="1"/>
    <col min="6659" max="6659" width="5.109375" style="95" customWidth="1"/>
    <col min="6660" max="6661" width="4.33203125" style="95" customWidth="1"/>
    <col min="6662" max="6662" width="8.5546875" style="95" customWidth="1"/>
    <col min="6663" max="6663" width="6.6640625" style="95" customWidth="1"/>
    <col min="6664" max="6664" width="11.33203125" style="95" customWidth="1"/>
    <col min="6665" max="6665" width="12.33203125" style="95" customWidth="1"/>
    <col min="6666" max="6912" width="9.109375" style="95"/>
    <col min="6913" max="6913" width="3.5546875" style="95" customWidth="1"/>
    <col min="6914" max="6914" width="40.88671875" style="95" customWidth="1"/>
    <col min="6915" max="6915" width="5.109375" style="95" customWidth="1"/>
    <col min="6916" max="6917" width="4.33203125" style="95" customWidth="1"/>
    <col min="6918" max="6918" width="8.5546875" style="95" customWidth="1"/>
    <col min="6919" max="6919" width="6.6640625" style="95" customWidth="1"/>
    <col min="6920" max="6920" width="11.33203125" style="95" customWidth="1"/>
    <col min="6921" max="6921" width="12.33203125" style="95" customWidth="1"/>
    <col min="6922" max="7168" width="9.109375" style="95"/>
    <col min="7169" max="7169" width="3.5546875" style="95" customWidth="1"/>
    <col min="7170" max="7170" width="40.88671875" style="95" customWidth="1"/>
    <col min="7171" max="7171" width="5.109375" style="95" customWidth="1"/>
    <col min="7172" max="7173" width="4.33203125" style="95" customWidth="1"/>
    <col min="7174" max="7174" width="8.5546875" style="95" customWidth="1"/>
    <col min="7175" max="7175" width="6.6640625" style="95" customWidth="1"/>
    <col min="7176" max="7176" width="11.33203125" style="95" customWidth="1"/>
    <col min="7177" max="7177" width="12.33203125" style="95" customWidth="1"/>
    <col min="7178" max="7424" width="9.109375" style="95"/>
    <col min="7425" max="7425" width="3.5546875" style="95" customWidth="1"/>
    <col min="7426" max="7426" width="40.88671875" style="95" customWidth="1"/>
    <col min="7427" max="7427" width="5.109375" style="95" customWidth="1"/>
    <col min="7428" max="7429" width="4.33203125" style="95" customWidth="1"/>
    <col min="7430" max="7430" width="8.5546875" style="95" customWidth="1"/>
    <col min="7431" max="7431" width="6.6640625" style="95" customWidth="1"/>
    <col min="7432" max="7432" width="11.33203125" style="95" customWidth="1"/>
    <col min="7433" max="7433" width="12.33203125" style="95" customWidth="1"/>
    <col min="7434" max="7680" width="9.109375" style="95"/>
    <col min="7681" max="7681" width="3.5546875" style="95" customWidth="1"/>
    <col min="7682" max="7682" width="40.88671875" style="95" customWidth="1"/>
    <col min="7683" max="7683" width="5.109375" style="95" customWidth="1"/>
    <col min="7684" max="7685" width="4.33203125" style="95" customWidth="1"/>
    <col min="7686" max="7686" width="8.5546875" style="95" customWidth="1"/>
    <col min="7687" max="7687" width="6.6640625" style="95" customWidth="1"/>
    <col min="7688" max="7688" width="11.33203125" style="95" customWidth="1"/>
    <col min="7689" max="7689" width="12.33203125" style="95" customWidth="1"/>
    <col min="7690" max="7936" width="9.109375" style="95"/>
    <col min="7937" max="7937" width="3.5546875" style="95" customWidth="1"/>
    <col min="7938" max="7938" width="40.88671875" style="95" customWidth="1"/>
    <col min="7939" max="7939" width="5.109375" style="95" customWidth="1"/>
    <col min="7940" max="7941" width="4.33203125" style="95" customWidth="1"/>
    <col min="7942" max="7942" width="8.5546875" style="95" customWidth="1"/>
    <col min="7943" max="7943" width="6.6640625" style="95" customWidth="1"/>
    <col min="7944" max="7944" width="11.33203125" style="95" customWidth="1"/>
    <col min="7945" max="7945" width="12.33203125" style="95" customWidth="1"/>
    <col min="7946" max="8192" width="9.109375" style="95"/>
    <col min="8193" max="8193" width="3.5546875" style="95" customWidth="1"/>
    <col min="8194" max="8194" width="40.88671875" style="95" customWidth="1"/>
    <col min="8195" max="8195" width="5.109375" style="95" customWidth="1"/>
    <col min="8196" max="8197" width="4.33203125" style="95" customWidth="1"/>
    <col min="8198" max="8198" width="8.5546875" style="95" customWidth="1"/>
    <col min="8199" max="8199" width="6.6640625" style="95" customWidth="1"/>
    <col min="8200" max="8200" width="11.33203125" style="95" customWidth="1"/>
    <col min="8201" max="8201" width="12.33203125" style="95" customWidth="1"/>
    <col min="8202" max="8448" width="9.109375" style="95"/>
    <col min="8449" max="8449" width="3.5546875" style="95" customWidth="1"/>
    <col min="8450" max="8450" width="40.88671875" style="95" customWidth="1"/>
    <col min="8451" max="8451" width="5.109375" style="95" customWidth="1"/>
    <col min="8452" max="8453" width="4.33203125" style="95" customWidth="1"/>
    <col min="8454" max="8454" width="8.5546875" style="95" customWidth="1"/>
    <col min="8455" max="8455" width="6.6640625" style="95" customWidth="1"/>
    <col min="8456" max="8456" width="11.33203125" style="95" customWidth="1"/>
    <col min="8457" max="8457" width="12.33203125" style="95" customWidth="1"/>
    <col min="8458" max="8704" width="9.109375" style="95"/>
    <col min="8705" max="8705" width="3.5546875" style="95" customWidth="1"/>
    <col min="8706" max="8706" width="40.88671875" style="95" customWidth="1"/>
    <col min="8707" max="8707" width="5.109375" style="95" customWidth="1"/>
    <col min="8708" max="8709" width="4.33203125" style="95" customWidth="1"/>
    <col min="8710" max="8710" width="8.5546875" style="95" customWidth="1"/>
    <col min="8711" max="8711" width="6.6640625" style="95" customWidth="1"/>
    <col min="8712" max="8712" width="11.33203125" style="95" customWidth="1"/>
    <col min="8713" max="8713" width="12.33203125" style="95" customWidth="1"/>
    <col min="8714" max="8960" width="9.109375" style="95"/>
    <col min="8961" max="8961" width="3.5546875" style="95" customWidth="1"/>
    <col min="8962" max="8962" width="40.88671875" style="95" customWidth="1"/>
    <col min="8963" max="8963" width="5.109375" style="95" customWidth="1"/>
    <col min="8964" max="8965" width="4.33203125" style="95" customWidth="1"/>
    <col min="8966" max="8966" width="8.5546875" style="95" customWidth="1"/>
    <col min="8967" max="8967" width="6.6640625" style="95" customWidth="1"/>
    <col min="8968" max="8968" width="11.33203125" style="95" customWidth="1"/>
    <col min="8969" max="8969" width="12.33203125" style="95" customWidth="1"/>
    <col min="8970" max="9216" width="9.109375" style="95"/>
    <col min="9217" max="9217" width="3.5546875" style="95" customWidth="1"/>
    <col min="9218" max="9218" width="40.88671875" style="95" customWidth="1"/>
    <col min="9219" max="9219" width="5.109375" style="95" customWidth="1"/>
    <col min="9220" max="9221" width="4.33203125" style="95" customWidth="1"/>
    <col min="9222" max="9222" width="8.5546875" style="95" customWidth="1"/>
    <col min="9223" max="9223" width="6.6640625" style="95" customWidth="1"/>
    <col min="9224" max="9224" width="11.33203125" style="95" customWidth="1"/>
    <col min="9225" max="9225" width="12.33203125" style="95" customWidth="1"/>
    <col min="9226" max="9472" width="9.109375" style="95"/>
    <col min="9473" max="9473" width="3.5546875" style="95" customWidth="1"/>
    <col min="9474" max="9474" width="40.88671875" style="95" customWidth="1"/>
    <col min="9475" max="9475" width="5.109375" style="95" customWidth="1"/>
    <col min="9476" max="9477" width="4.33203125" style="95" customWidth="1"/>
    <col min="9478" max="9478" width="8.5546875" style="95" customWidth="1"/>
    <col min="9479" max="9479" width="6.6640625" style="95" customWidth="1"/>
    <col min="9480" max="9480" width="11.33203125" style="95" customWidth="1"/>
    <col min="9481" max="9481" width="12.33203125" style="95" customWidth="1"/>
    <col min="9482" max="9728" width="9.109375" style="95"/>
    <col min="9729" max="9729" width="3.5546875" style="95" customWidth="1"/>
    <col min="9730" max="9730" width="40.88671875" style="95" customWidth="1"/>
    <col min="9731" max="9731" width="5.109375" style="95" customWidth="1"/>
    <col min="9732" max="9733" width="4.33203125" style="95" customWidth="1"/>
    <col min="9734" max="9734" width="8.5546875" style="95" customWidth="1"/>
    <col min="9735" max="9735" width="6.6640625" style="95" customWidth="1"/>
    <col min="9736" max="9736" width="11.33203125" style="95" customWidth="1"/>
    <col min="9737" max="9737" width="12.33203125" style="95" customWidth="1"/>
    <col min="9738" max="9984" width="9.109375" style="95"/>
    <col min="9985" max="9985" width="3.5546875" style="95" customWidth="1"/>
    <col min="9986" max="9986" width="40.88671875" style="95" customWidth="1"/>
    <col min="9987" max="9987" width="5.109375" style="95" customWidth="1"/>
    <col min="9988" max="9989" width="4.33203125" style="95" customWidth="1"/>
    <col min="9990" max="9990" width="8.5546875" style="95" customWidth="1"/>
    <col min="9991" max="9991" width="6.6640625" style="95" customWidth="1"/>
    <col min="9992" max="9992" width="11.33203125" style="95" customWidth="1"/>
    <col min="9993" max="9993" width="12.33203125" style="95" customWidth="1"/>
    <col min="9994" max="10240" width="9.109375" style="95"/>
    <col min="10241" max="10241" width="3.5546875" style="95" customWidth="1"/>
    <col min="10242" max="10242" width="40.88671875" style="95" customWidth="1"/>
    <col min="10243" max="10243" width="5.109375" style="95" customWidth="1"/>
    <col min="10244" max="10245" width="4.33203125" style="95" customWidth="1"/>
    <col min="10246" max="10246" width="8.5546875" style="95" customWidth="1"/>
    <col min="10247" max="10247" width="6.6640625" style="95" customWidth="1"/>
    <col min="10248" max="10248" width="11.33203125" style="95" customWidth="1"/>
    <col min="10249" max="10249" width="12.33203125" style="95" customWidth="1"/>
    <col min="10250" max="10496" width="9.109375" style="95"/>
    <col min="10497" max="10497" width="3.5546875" style="95" customWidth="1"/>
    <col min="10498" max="10498" width="40.88671875" style="95" customWidth="1"/>
    <col min="10499" max="10499" width="5.109375" style="95" customWidth="1"/>
    <col min="10500" max="10501" width="4.33203125" style="95" customWidth="1"/>
    <col min="10502" max="10502" width="8.5546875" style="95" customWidth="1"/>
    <col min="10503" max="10503" width="6.6640625" style="95" customWidth="1"/>
    <col min="10504" max="10504" width="11.33203125" style="95" customWidth="1"/>
    <col min="10505" max="10505" width="12.33203125" style="95" customWidth="1"/>
    <col min="10506" max="10752" width="9.109375" style="95"/>
    <col min="10753" max="10753" width="3.5546875" style="95" customWidth="1"/>
    <col min="10754" max="10754" width="40.88671875" style="95" customWidth="1"/>
    <col min="10755" max="10755" width="5.109375" style="95" customWidth="1"/>
    <col min="10756" max="10757" width="4.33203125" style="95" customWidth="1"/>
    <col min="10758" max="10758" width="8.5546875" style="95" customWidth="1"/>
    <col min="10759" max="10759" width="6.6640625" style="95" customWidth="1"/>
    <col min="10760" max="10760" width="11.33203125" style="95" customWidth="1"/>
    <col min="10761" max="10761" width="12.33203125" style="95" customWidth="1"/>
    <col min="10762" max="11008" width="9.109375" style="95"/>
    <col min="11009" max="11009" width="3.5546875" style="95" customWidth="1"/>
    <col min="11010" max="11010" width="40.88671875" style="95" customWidth="1"/>
    <col min="11011" max="11011" width="5.109375" style="95" customWidth="1"/>
    <col min="11012" max="11013" width="4.33203125" style="95" customWidth="1"/>
    <col min="11014" max="11014" width="8.5546875" style="95" customWidth="1"/>
    <col min="11015" max="11015" width="6.6640625" style="95" customWidth="1"/>
    <col min="11016" max="11016" width="11.33203125" style="95" customWidth="1"/>
    <col min="11017" max="11017" width="12.33203125" style="95" customWidth="1"/>
    <col min="11018" max="11264" width="9.109375" style="95"/>
    <col min="11265" max="11265" width="3.5546875" style="95" customWidth="1"/>
    <col min="11266" max="11266" width="40.88671875" style="95" customWidth="1"/>
    <col min="11267" max="11267" width="5.109375" style="95" customWidth="1"/>
    <col min="11268" max="11269" width="4.33203125" style="95" customWidth="1"/>
    <col min="11270" max="11270" width="8.5546875" style="95" customWidth="1"/>
    <col min="11271" max="11271" width="6.6640625" style="95" customWidth="1"/>
    <col min="11272" max="11272" width="11.33203125" style="95" customWidth="1"/>
    <col min="11273" max="11273" width="12.33203125" style="95" customWidth="1"/>
    <col min="11274" max="11520" width="9.109375" style="95"/>
    <col min="11521" max="11521" width="3.5546875" style="95" customWidth="1"/>
    <col min="11522" max="11522" width="40.88671875" style="95" customWidth="1"/>
    <col min="11523" max="11523" width="5.109375" style="95" customWidth="1"/>
    <col min="11524" max="11525" width="4.33203125" style="95" customWidth="1"/>
    <col min="11526" max="11526" width="8.5546875" style="95" customWidth="1"/>
    <col min="11527" max="11527" width="6.6640625" style="95" customWidth="1"/>
    <col min="11528" max="11528" width="11.33203125" style="95" customWidth="1"/>
    <col min="11529" max="11529" width="12.33203125" style="95" customWidth="1"/>
    <col min="11530" max="11776" width="9.109375" style="95"/>
    <col min="11777" max="11777" width="3.5546875" style="95" customWidth="1"/>
    <col min="11778" max="11778" width="40.88671875" style="95" customWidth="1"/>
    <col min="11779" max="11779" width="5.109375" style="95" customWidth="1"/>
    <col min="11780" max="11781" width="4.33203125" style="95" customWidth="1"/>
    <col min="11782" max="11782" width="8.5546875" style="95" customWidth="1"/>
    <col min="11783" max="11783" width="6.6640625" style="95" customWidth="1"/>
    <col min="11784" max="11784" width="11.33203125" style="95" customWidth="1"/>
    <col min="11785" max="11785" width="12.33203125" style="95" customWidth="1"/>
    <col min="11786" max="12032" width="9.109375" style="95"/>
    <col min="12033" max="12033" width="3.5546875" style="95" customWidth="1"/>
    <col min="12034" max="12034" width="40.88671875" style="95" customWidth="1"/>
    <col min="12035" max="12035" width="5.109375" style="95" customWidth="1"/>
    <col min="12036" max="12037" width="4.33203125" style="95" customWidth="1"/>
    <col min="12038" max="12038" width="8.5546875" style="95" customWidth="1"/>
    <col min="12039" max="12039" width="6.6640625" style="95" customWidth="1"/>
    <col min="12040" max="12040" width="11.33203125" style="95" customWidth="1"/>
    <col min="12041" max="12041" width="12.33203125" style="95" customWidth="1"/>
    <col min="12042" max="12288" width="9.109375" style="95"/>
    <col min="12289" max="12289" width="3.5546875" style="95" customWidth="1"/>
    <col min="12290" max="12290" width="40.88671875" style="95" customWidth="1"/>
    <col min="12291" max="12291" width="5.109375" style="95" customWidth="1"/>
    <col min="12292" max="12293" width="4.33203125" style="95" customWidth="1"/>
    <col min="12294" max="12294" width="8.5546875" style="95" customWidth="1"/>
    <col min="12295" max="12295" width="6.6640625" style="95" customWidth="1"/>
    <col min="12296" max="12296" width="11.33203125" style="95" customWidth="1"/>
    <col min="12297" max="12297" width="12.33203125" style="95" customWidth="1"/>
    <col min="12298" max="12544" width="9.109375" style="95"/>
    <col min="12545" max="12545" width="3.5546875" style="95" customWidth="1"/>
    <col min="12546" max="12546" width="40.88671875" style="95" customWidth="1"/>
    <col min="12547" max="12547" width="5.109375" style="95" customWidth="1"/>
    <col min="12548" max="12549" width="4.33203125" style="95" customWidth="1"/>
    <col min="12550" max="12550" width="8.5546875" style="95" customWidth="1"/>
    <col min="12551" max="12551" width="6.6640625" style="95" customWidth="1"/>
    <col min="12552" max="12552" width="11.33203125" style="95" customWidth="1"/>
    <col min="12553" max="12553" width="12.33203125" style="95" customWidth="1"/>
    <col min="12554" max="12800" width="9.109375" style="95"/>
    <col min="12801" max="12801" width="3.5546875" style="95" customWidth="1"/>
    <col min="12802" max="12802" width="40.88671875" style="95" customWidth="1"/>
    <col min="12803" max="12803" width="5.109375" style="95" customWidth="1"/>
    <col min="12804" max="12805" width="4.33203125" style="95" customWidth="1"/>
    <col min="12806" max="12806" width="8.5546875" style="95" customWidth="1"/>
    <col min="12807" max="12807" width="6.6640625" style="95" customWidth="1"/>
    <col min="12808" max="12808" width="11.33203125" style="95" customWidth="1"/>
    <col min="12809" max="12809" width="12.33203125" style="95" customWidth="1"/>
    <col min="12810" max="13056" width="9.109375" style="95"/>
    <col min="13057" max="13057" width="3.5546875" style="95" customWidth="1"/>
    <col min="13058" max="13058" width="40.88671875" style="95" customWidth="1"/>
    <col min="13059" max="13059" width="5.109375" style="95" customWidth="1"/>
    <col min="13060" max="13061" width="4.33203125" style="95" customWidth="1"/>
    <col min="13062" max="13062" width="8.5546875" style="95" customWidth="1"/>
    <col min="13063" max="13063" width="6.6640625" style="95" customWidth="1"/>
    <col min="13064" max="13064" width="11.33203125" style="95" customWidth="1"/>
    <col min="13065" max="13065" width="12.33203125" style="95" customWidth="1"/>
    <col min="13066" max="13312" width="9.109375" style="95"/>
    <col min="13313" max="13313" width="3.5546875" style="95" customWidth="1"/>
    <col min="13314" max="13314" width="40.88671875" style="95" customWidth="1"/>
    <col min="13315" max="13315" width="5.109375" style="95" customWidth="1"/>
    <col min="13316" max="13317" width="4.33203125" style="95" customWidth="1"/>
    <col min="13318" max="13318" width="8.5546875" style="95" customWidth="1"/>
    <col min="13319" max="13319" width="6.6640625" style="95" customWidth="1"/>
    <col min="13320" max="13320" width="11.33203125" style="95" customWidth="1"/>
    <col min="13321" max="13321" width="12.33203125" style="95" customWidth="1"/>
    <col min="13322" max="13568" width="9.109375" style="95"/>
    <col min="13569" max="13569" width="3.5546875" style="95" customWidth="1"/>
    <col min="13570" max="13570" width="40.88671875" style="95" customWidth="1"/>
    <col min="13571" max="13571" width="5.109375" style="95" customWidth="1"/>
    <col min="13572" max="13573" width="4.33203125" style="95" customWidth="1"/>
    <col min="13574" max="13574" width="8.5546875" style="95" customWidth="1"/>
    <col min="13575" max="13575" width="6.6640625" style="95" customWidth="1"/>
    <col min="13576" max="13576" width="11.33203125" style="95" customWidth="1"/>
    <col min="13577" max="13577" width="12.33203125" style="95" customWidth="1"/>
    <col min="13578" max="13824" width="9.109375" style="95"/>
    <col min="13825" max="13825" width="3.5546875" style="95" customWidth="1"/>
    <col min="13826" max="13826" width="40.88671875" style="95" customWidth="1"/>
    <col min="13827" max="13827" width="5.109375" style="95" customWidth="1"/>
    <col min="13828" max="13829" width="4.33203125" style="95" customWidth="1"/>
    <col min="13830" max="13830" width="8.5546875" style="95" customWidth="1"/>
    <col min="13831" max="13831" width="6.6640625" style="95" customWidth="1"/>
    <col min="13832" max="13832" width="11.33203125" style="95" customWidth="1"/>
    <col min="13833" max="13833" width="12.33203125" style="95" customWidth="1"/>
    <col min="13834" max="14080" width="9.109375" style="95"/>
    <col min="14081" max="14081" width="3.5546875" style="95" customWidth="1"/>
    <col min="14082" max="14082" width="40.88671875" style="95" customWidth="1"/>
    <col min="14083" max="14083" width="5.109375" style="95" customWidth="1"/>
    <col min="14084" max="14085" width="4.33203125" style="95" customWidth="1"/>
    <col min="14086" max="14086" width="8.5546875" style="95" customWidth="1"/>
    <col min="14087" max="14087" width="6.6640625" style="95" customWidth="1"/>
    <col min="14088" max="14088" width="11.33203125" style="95" customWidth="1"/>
    <col min="14089" max="14089" width="12.33203125" style="95" customWidth="1"/>
    <col min="14090" max="14336" width="9.109375" style="95"/>
    <col min="14337" max="14337" width="3.5546875" style="95" customWidth="1"/>
    <col min="14338" max="14338" width="40.88671875" style="95" customWidth="1"/>
    <col min="14339" max="14339" width="5.109375" style="95" customWidth="1"/>
    <col min="14340" max="14341" width="4.33203125" style="95" customWidth="1"/>
    <col min="14342" max="14342" width="8.5546875" style="95" customWidth="1"/>
    <col min="14343" max="14343" width="6.6640625" style="95" customWidth="1"/>
    <col min="14344" max="14344" width="11.33203125" style="95" customWidth="1"/>
    <col min="14345" max="14345" width="12.33203125" style="95" customWidth="1"/>
    <col min="14346" max="14592" width="9.109375" style="95"/>
    <col min="14593" max="14593" width="3.5546875" style="95" customWidth="1"/>
    <col min="14594" max="14594" width="40.88671875" style="95" customWidth="1"/>
    <col min="14595" max="14595" width="5.109375" style="95" customWidth="1"/>
    <col min="14596" max="14597" width="4.33203125" style="95" customWidth="1"/>
    <col min="14598" max="14598" width="8.5546875" style="95" customWidth="1"/>
    <col min="14599" max="14599" width="6.6640625" style="95" customWidth="1"/>
    <col min="14600" max="14600" width="11.33203125" style="95" customWidth="1"/>
    <col min="14601" max="14601" width="12.33203125" style="95" customWidth="1"/>
    <col min="14602" max="14848" width="9.109375" style="95"/>
    <col min="14849" max="14849" width="3.5546875" style="95" customWidth="1"/>
    <col min="14850" max="14850" width="40.88671875" style="95" customWidth="1"/>
    <col min="14851" max="14851" width="5.109375" style="95" customWidth="1"/>
    <col min="14852" max="14853" width="4.33203125" style="95" customWidth="1"/>
    <col min="14854" max="14854" width="8.5546875" style="95" customWidth="1"/>
    <col min="14855" max="14855" width="6.6640625" style="95" customWidth="1"/>
    <col min="14856" max="14856" width="11.33203125" style="95" customWidth="1"/>
    <col min="14857" max="14857" width="12.33203125" style="95" customWidth="1"/>
    <col min="14858" max="15104" width="9.109375" style="95"/>
    <col min="15105" max="15105" width="3.5546875" style="95" customWidth="1"/>
    <col min="15106" max="15106" width="40.88671875" style="95" customWidth="1"/>
    <col min="15107" max="15107" width="5.109375" style="95" customWidth="1"/>
    <col min="15108" max="15109" width="4.33203125" style="95" customWidth="1"/>
    <col min="15110" max="15110" width="8.5546875" style="95" customWidth="1"/>
    <col min="15111" max="15111" width="6.6640625" style="95" customWidth="1"/>
    <col min="15112" max="15112" width="11.33203125" style="95" customWidth="1"/>
    <col min="15113" max="15113" width="12.33203125" style="95" customWidth="1"/>
    <col min="15114" max="15360" width="9.109375" style="95"/>
    <col min="15361" max="15361" width="3.5546875" style="95" customWidth="1"/>
    <col min="15362" max="15362" width="40.88671875" style="95" customWidth="1"/>
    <col min="15363" max="15363" width="5.109375" style="95" customWidth="1"/>
    <col min="15364" max="15365" width="4.33203125" style="95" customWidth="1"/>
    <col min="15366" max="15366" width="8.5546875" style="95" customWidth="1"/>
    <col min="15367" max="15367" width="6.6640625" style="95" customWidth="1"/>
    <col min="15368" max="15368" width="11.33203125" style="95" customWidth="1"/>
    <col min="15369" max="15369" width="12.33203125" style="95" customWidth="1"/>
    <col min="15370" max="15616" width="9.109375" style="95"/>
    <col min="15617" max="15617" width="3.5546875" style="95" customWidth="1"/>
    <col min="15618" max="15618" width="40.88671875" style="95" customWidth="1"/>
    <col min="15619" max="15619" width="5.109375" style="95" customWidth="1"/>
    <col min="15620" max="15621" width="4.33203125" style="95" customWidth="1"/>
    <col min="15622" max="15622" width="8.5546875" style="95" customWidth="1"/>
    <col min="15623" max="15623" width="6.6640625" style="95" customWidth="1"/>
    <col min="15624" max="15624" width="11.33203125" style="95" customWidth="1"/>
    <col min="15625" max="15625" width="12.33203125" style="95" customWidth="1"/>
    <col min="15626" max="15872" width="9.109375" style="95"/>
    <col min="15873" max="15873" width="3.5546875" style="95" customWidth="1"/>
    <col min="15874" max="15874" width="40.88671875" style="95" customWidth="1"/>
    <col min="15875" max="15875" width="5.109375" style="95" customWidth="1"/>
    <col min="15876" max="15877" width="4.33203125" style="95" customWidth="1"/>
    <col min="15878" max="15878" width="8.5546875" style="95" customWidth="1"/>
    <col min="15879" max="15879" width="6.6640625" style="95" customWidth="1"/>
    <col min="15880" max="15880" width="11.33203125" style="95" customWidth="1"/>
    <col min="15881" max="15881" width="12.33203125" style="95" customWidth="1"/>
    <col min="15882" max="16128" width="9.109375" style="95"/>
    <col min="16129" max="16129" width="3.5546875" style="95" customWidth="1"/>
    <col min="16130" max="16130" width="40.88671875" style="95" customWidth="1"/>
    <col min="16131" max="16131" width="5.109375" style="95" customWidth="1"/>
    <col min="16132" max="16133" width="4.33203125" style="95" customWidth="1"/>
    <col min="16134" max="16134" width="8.5546875" style="95" customWidth="1"/>
    <col min="16135" max="16135" width="6.6640625" style="95" customWidth="1"/>
    <col min="16136" max="16136" width="11.33203125" style="95" customWidth="1"/>
    <col min="16137" max="16137" width="12.33203125" style="95" customWidth="1"/>
    <col min="16138" max="16384" width="9.109375" style="95"/>
  </cols>
  <sheetData>
    <row r="1" spans="1:10" ht="113.25" customHeight="1" x14ac:dyDescent="0.3">
      <c r="A1" s="338"/>
      <c r="B1" s="339"/>
      <c r="C1" s="340"/>
      <c r="D1" s="341"/>
      <c r="E1" s="341"/>
      <c r="F1" s="511" t="s">
        <v>548</v>
      </c>
      <c r="G1" s="511"/>
      <c r="H1" s="511"/>
      <c r="I1" s="511"/>
    </row>
    <row r="2" spans="1:10" ht="21.75" customHeight="1" x14ac:dyDescent="0.3">
      <c r="A2" s="338"/>
      <c r="B2" s="339"/>
      <c r="C2" s="340"/>
      <c r="D2" s="341"/>
      <c r="E2" s="341"/>
      <c r="F2" s="341"/>
      <c r="G2" s="202"/>
      <c r="H2" s="202"/>
      <c r="I2" s="202"/>
    </row>
    <row r="3" spans="1:10" s="97" customFormat="1" ht="48" customHeight="1" x14ac:dyDescent="0.35">
      <c r="A3" s="342"/>
      <c r="B3" s="519" t="s">
        <v>394</v>
      </c>
      <c r="C3" s="519"/>
      <c r="D3" s="519"/>
      <c r="E3" s="519"/>
      <c r="F3" s="519"/>
      <c r="G3" s="519"/>
      <c r="H3" s="519"/>
      <c r="I3" s="520"/>
    </row>
    <row r="4" spans="1:10" s="98" customFormat="1" ht="15.6" x14ac:dyDescent="0.3">
      <c r="A4" s="343"/>
      <c r="B4" s="344"/>
      <c r="C4" s="344"/>
      <c r="D4" s="345"/>
      <c r="E4" s="345"/>
      <c r="F4" s="346"/>
      <c r="G4" s="521" t="s">
        <v>52</v>
      </c>
      <c r="H4" s="521"/>
      <c r="I4" s="521"/>
    </row>
    <row r="5" spans="1:10" s="99" customFormat="1" ht="75.75" customHeight="1" x14ac:dyDescent="0.3">
      <c r="A5" s="347"/>
      <c r="B5" s="84" t="s">
        <v>53</v>
      </c>
      <c r="C5" s="84" t="s">
        <v>54</v>
      </c>
      <c r="D5" s="169" t="s">
        <v>88</v>
      </c>
      <c r="E5" s="169" t="s">
        <v>89</v>
      </c>
      <c r="F5" s="169" t="s">
        <v>90</v>
      </c>
      <c r="G5" s="169" t="s">
        <v>91</v>
      </c>
      <c r="H5" s="169" t="s">
        <v>222</v>
      </c>
      <c r="I5" s="170" t="s">
        <v>370</v>
      </c>
    </row>
    <row r="6" spans="1:10" s="100" customFormat="1" ht="15.6" x14ac:dyDescent="0.3">
      <c r="B6" s="84">
        <v>1</v>
      </c>
      <c r="C6" s="84">
        <v>2</v>
      </c>
      <c r="D6" s="169" t="s">
        <v>92</v>
      </c>
      <c r="E6" s="169" t="s">
        <v>55</v>
      </c>
      <c r="F6" s="169" t="s">
        <v>56</v>
      </c>
      <c r="G6" s="169" t="s">
        <v>57</v>
      </c>
      <c r="H6" s="169" t="s">
        <v>58</v>
      </c>
      <c r="I6" s="170">
        <v>7</v>
      </c>
    </row>
    <row r="7" spans="1:10" s="102" customFormat="1" ht="60" customHeight="1" x14ac:dyDescent="0.3">
      <c r="A7" s="348"/>
      <c r="B7" s="83">
        <v>1</v>
      </c>
      <c r="C7" s="87" t="s">
        <v>168</v>
      </c>
      <c r="D7" s="151" t="s">
        <v>104</v>
      </c>
      <c r="E7" s="151" t="s">
        <v>232</v>
      </c>
      <c r="F7" s="151" t="s">
        <v>233</v>
      </c>
      <c r="G7" s="85" t="s">
        <v>118</v>
      </c>
      <c r="H7" s="396">
        <f>H8</f>
        <v>-24.5</v>
      </c>
      <c r="I7" s="396">
        <f>I8</f>
        <v>40.5</v>
      </c>
    </row>
    <row r="8" spans="1:10" s="102" customFormat="1" ht="39.75" customHeight="1" x14ac:dyDescent="0.3">
      <c r="A8" s="348"/>
      <c r="B8" s="83">
        <v>2</v>
      </c>
      <c r="C8" s="87" t="s">
        <v>250</v>
      </c>
      <c r="D8" s="151" t="s">
        <v>104</v>
      </c>
      <c r="E8" s="151" t="s">
        <v>232</v>
      </c>
      <c r="F8" s="151" t="s">
        <v>251</v>
      </c>
      <c r="G8" s="85" t="s">
        <v>118</v>
      </c>
      <c r="H8" s="395">
        <v>-24.5</v>
      </c>
      <c r="I8" s="395">
        <v>40.5</v>
      </c>
    </row>
    <row r="9" spans="1:10" s="102" customFormat="1" ht="82.2" customHeight="1" x14ac:dyDescent="0.3">
      <c r="A9" s="348"/>
      <c r="B9" s="83">
        <v>3</v>
      </c>
      <c r="C9" s="87" t="s">
        <v>504</v>
      </c>
      <c r="D9" s="151" t="s">
        <v>104</v>
      </c>
      <c r="E9" s="151" t="s">
        <v>167</v>
      </c>
      <c r="F9" s="151" t="s">
        <v>445</v>
      </c>
      <c r="G9" s="85" t="s">
        <v>98</v>
      </c>
      <c r="H9" s="395">
        <v>0.5</v>
      </c>
      <c r="I9" s="395">
        <v>0.5</v>
      </c>
    </row>
    <row r="10" spans="1:10" s="102" customFormat="1" ht="37.5" customHeight="1" x14ac:dyDescent="0.3">
      <c r="A10" s="348"/>
      <c r="B10" s="83">
        <v>4</v>
      </c>
      <c r="C10" s="87" t="s">
        <v>252</v>
      </c>
      <c r="D10" s="151" t="s">
        <v>104</v>
      </c>
      <c r="E10" s="151" t="s">
        <v>107</v>
      </c>
      <c r="F10" s="151" t="s">
        <v>253</v>
      </c>
      <c r="G10" s="85" t="s">
        <v>118</v>
      </c>
      <c r="H10" s="395">
        <v>-25</v>
      </c>
      <c r="I10" s="395">
        <v>40</v>
      </c>
    </row>
    <row r="11" spans="1:10" s="102" customFormat="1" ht="55.5" customHeight="1" x14ac:dyDescent="0.35">
      <c r="A11" s="348"/>
      <c r="B11" s="83">
        <v>5</v>
      </c>
      <c r="C11" s="87" t="s">
        <v>99</v>
      </c>
      <c r="D11" s="151" t="s">
        <v>104</v>
      </c>
      <c r="E11" s="151" t="s">
        <v>107</v>
      </c>
      <c r="F11" s="151" t="s">
        <v>254</v>
      </c>
      <c r="G11" s="85" t="s">
        <v>98</v>
      </c>
      <c r="H11" s="395">
        <v>-60</v>
      </c>
      <c r="I11" s="395">
        <v>5</v>
      </c>
      <c r="J11" s="124"/>
    </row>
    <row r="12" spans="1:10" s="102" customFormat="1" ht="55.5" customHeight="1" x14ac:dyDescent="0.35">
      <c r="A12" s="348"/>
      <c r="B12" s="83">
        <v>6</v>
      </c>
      <c r="C12" s="87" t="s">
        <v>373</v>
      </c>
      <c r="D12" s="151" t="s">
        <v>104</v>
      </c>
      <c r="E12" s="151" t="s">
        <v>107</v>
      </c>
      <c r="F12" s="151" t="s">
        <v>254</v>
      </c>
      <c r="G12" s="85" t="s">
        <v>374</v>
      </c>
      <c r="H12" s="395">
        <v>35</v>
      </c>
      <c r="I12" s="395">
        <v>35</v>
      </c>
      <c r="J12" s="124"/>
    </row>
    <row r="13" spans="1:10" s="102" customFormat="1" ht="63" customHeight="1" x14ac:dyDescent="0.3">
      <c r="A13" s="348"/>
      <c r="B13" s="83">
        <v>7</v>
      </c>
      <c r="C13" s="87" t="s">
        <v>168</v>
      </c>
      <c r="D13" s="151" t="s">
        <v>97</v>
      </c>
      <c r="E13" s="151" t="s">
        <v>167</v>
      </c>
      <c r="F13" s="151" t="s">
        <v>233</v>
      </c>
      <c r="G13" s="85" t="s">
        <v>118</v>
      </c>
      <c r="H13" s="396">
        <v>0</v>
      </c>
      <c r="I13" s="396">
        <v>1006.8</v>
      </c>
    </row>
    <row r="14" spans="1:10" s="102" customFormat="1" ht="38.25" customHeight="1" x14ac:dyDescent="0.3">
      <c r="A14" s="348"/>
      <c r="B14" s="83">
        <v>8</v>
      </c>
      <c r="C14" s="87" t="s">
        <v>250</v>
      </c>
      <c r="D14" s="151" t="s">
        <v>97</v>
      </c>
      <c r="E14" s="151" t="s">
        <v>167</v>
      </c>
      <c r="F14" s="151" t="s">
        <v>251</v>
      </c>
      <c r="G14" s="85" t="s">
        <v>118</v>
      </c>
      <c r="H14" s="395">
        <v>0</v>
      </c>
      <c r="I14" s="395">
        <v>1006.8</v>
      </c>
    </row>
    <row r="15" spans="1:10" s="102" customFormat="1" ht="39" customHeight="1" x14ac:dyDescent="0.3">
      <c r="A15" s="348"/>
      <c r="B15" s="83">
        <v>9</v>
      </c>
      <c r="C15" s="87" t="s">
        <v>255</v>
      </c>
      <c r="D15" s="151" t="s">
        <v>97</v>
      </c>
      <c r="E15" s="151" t="s">
        <v>167</v>
      </c>
      <c r="F15" s="151" t="s">
        <v>256</v>
      </c>
      <c r="G15" s="85" t="s">
        <v>118</v>
      </c>
      <c r="H15" s="395">
        <v>0</v>
      </c>
      <c r="I15" s="395">
        <v>1006.8</v>
      </c>
    </row>
    <row r="16" spans="1:10" s="102" customFormat="1" ht="56.25" customHeight="1" x14ac:dyDescent="0.3">
      <c r="A16" s="348"/>
      <c r="B16" s="83">
        <v>10</v>
      </c>
      <c r="C16" s="87" t="s">
        <v>99</v>
      </c>
      <c r="D16" s="151" t="s">
        <v>97</v>
      </c>
      <c r="E16" s="151" t="s">
        <v>167</v>
      </c>
      <c r="F16" s="151" t="s">
        <v>257</v>
      </c>
      <c r="G16" s="85" t="s">
        <v>98</v>
      </c>
      <c r="H16" s="395">
        <v>-161</v>
      </c>
      <c r="I16" s="395">
        <v>753.8</v>
      </c>
    </row>
    <row r="17" spans="1:9" s="101" customFormat="1" ht="31.5" customHeight="1" x14ac:dyDescent="0.3">
      <c r="A17" s="100"/>
      <c r="B17" s="83">
        <v>11</v>
      </c>
      <c r="C17" s="91" t="s">
        <v>373</v>
      </c>
      <c r="D17" s="151" t="s">
        <v>97</v>
      </c>
      <c r="E17" s="151" t="s">
        <v>167</v>
      </c>
      <c r="F17" s="151" t="s">
        <v>257</v>
      </c>
      <c r="G17" s="85" t="s">
        <v>374</v>
      </c>
      <c r="H17" s="395">
        <v>161</v>
      </c>
      <c r="I17" s="395">
        <v>253</v>
      </c>
    </row>
    <row r="18" spans="1:9" s="102" customFormat="1" ht="56.25" customHeight="1" x14ac:dyDescent="0.3">
      <c r="A18" s="348"/>
      <c r="B18" s="83">
        <v>12</v>
      </c>
      <c r="C18" s="87" t="s">
        <v>99</v>
      </c>
      <c r="D18" s="151" t="s">
        <v>97</v>
      </c>
      <c r="E18" s="151" t="s">
        <v>167</v>
      </c>
      <c r="F18" s="151" t="s">
        <v>446</v>
      </c>
      <c r="G18" s="85" t="s">
        <v>98</v>
      </c>
      <c r="H18" s="395">
        <v>0</v>
      </c>
      <c r="I18" s="395">
        <v>0</v>
      </c>
    </row>
    <row r="19" spans="1:9" s="99" customFormat="1" ht="60.75" customHeight="1" x14ac:dyDescent="0.3">
      <c r="A19" s="347"/>
      <c r="B19" s="83">
        <v>13</v>
      </c>
      <c r="C19" s="87" t="s">
        <v>505</v>
      </c>
      <c r="D19" s="85" t="s">
        <v>108</v>
      </c>
      <c r="E19" s="85" t="s">
        <v>232</v>
      </c>
      <c r="F19" s="143" t="s">
        <v>233</v>
      </c>
      <c r="G19" s="143" t="s">
        <v>118</v>
      </c>
      <c r="H19" s="403">
        <v>-55.2</v>
      </c>
      <c r="I19" s="399">
        <v>10</v>
      </c>
    </row>
    <row r="20" spans="1:9" s="103" customFormat="1" ht="41.25" customHeight="1" x14ac:dyDescent="0.35">
      <c r="A20" s="349"/>
      <c r="B20" s="83">
        <v>14</v>
      </c>
      <c r="C20" s="87" t="s">
        <v>250</v>
      </c>
      <c r="D20" s="85" t="s">
        <v>108</v>
      </c>
      <c r="E20" s="85" t="s">
        <v>232</v>
      </c>
      <c r="F20" s="151" t="s">
        <v>251</v>
      </c>
      <c r="G20" s="143" t="s">
        <v>118</v>
      </c>
      <c r="H20" s="397">
        <v>0</v>
      </c>
      <c r="I20" s="395">
        <v>0</v>
      </c>
    </row>
    <row r="21" spans="1:9" s="102" customFormat="1" ht="46.8" customHeight="1" x14ac:dyDescent="0.3">
      <c r="A21" s="348"/>
      <c r="B21" s="83">
        <v>15</v>
      </c>
      <c r="C21" s="87" t="s">
        <v>506</v>
      </c>
      <c r="D21" s="85" t="s">
        <v>108</v>
      </c>
      <c r="E21" s="85" t="s">
        <v>94</v>
      </c>
      <c r="F21" s="143" t="s">
        <v>251</v>
      </c>
      <c r="G21" s="143" t="s">
        <v>118</v>
      </c>
      <c r="H21" s="397">
        <v>0</v>
      </c>
      <c r="I21" s="395">
        <v>0</v>
      </c>
    </row>
    <row r="22" spans="1:9" s="101" customFormat="1" ht="62.25" customHeight="1" x14ac:dyDescent="0.3">
      <c r="A22" s="100"/>
      <c r="B22" s="83">
        <v>16</v>
      </c>
      <c r="C22" s="87" t="s">
        <v>99</v>
      </c>
      <c r="D22" s="85" t="s">
        <v>108</v>
      </c>
      <c r="E22" s="85" t="s">
        <v>94</v>
      </c>
      <c r="F22" s="143" t="s">
        <v>453</v>
      </c>
      <c r="G22" s="143" t="s">
        <v>98</v>
      </c>
      <c r="H22" s="398">
        <v>0</v>
      </c>
      <c r="I22" s="401">
        <v>0</v>
      </c>
    </row>
    <row r="23" spans="1:9" s="102" customFormat="1" ht="35.4" customHeight="1" x14ac:dyDescent="0.3">
      <c r="A23" s="348"/>
      <c r="B23" s="83">
        <v>17</v>
      </c>
      <c r="C23" s="87" t="s">
        <v>455</v>
      </c>
      <c r="D23" s="85" t="s">
        <v>108</v>
      </c>
      <c r="E23" s="85" t="s">
        <v>104</v>
      </c>
      <c r="F23" s="143" t="s">
        <v>233</v>
      </c>
      <c r="G23" s="143" t="s">
        <v>118</v>
      </c>
      <c r="H23" s="397">
        <v>-55.2</v>
      </c>
      <c r="I23" s="395">
        <v>10</v>
      </c>
    </row>
    <row r="24" spans="1:9" s="101" customFormat="1" ht="62.25" customHeight="1" x14ac:dyDescent="0.3">
      <c r="A24" s="100"/>
      <c r="B24" s="83">
        <v>18</v>
      </c>
      <c r="C24" s="87" t="s">
        <v>99</v>
      </c>
      <c r="D24" s="85" t="s">
        <v>108</v>
      </c>
      <c r="E24" s="85" t="s">
        <v>104</v>
      </c>
      <c r="F24" s="143" t="s">
        <v>260</v>
      </c>
      <c r="G24" s="143" t="s">
        <v>98</v>
      </c>
      <c r="H24" s="398">
        <v>-55.2</v>
      </c>
      <c r="I24" s="401">
        <v>10</v>
      </c>
    </row>
    <row r="25" spans="1:9" s="101" customFormat="1" ht="62.25" customHeight="1" x14ac:dyDescent="0.3">
      <c r="A25" s="100"/>
      <c r="B25" s="83">
        <v>19</v>
      </c>
      <c r="C25" s="87" t="s">
        <v>456</v>
      </c>
      <c r="D25" s="85" t="s">
        <v>108</v>
      </c>
      <c r="E25" s="85" t="s">
        <v>104</v>
      </c>
      <c r="F25" s="143" t="s">
        <v>233</v>
      </c>
      <c r="G25" s="143" t="s">
        <v>118</v>
      </c>
      <c r="H25" s="398">
        <v>0</v>
      </c>
      <c r="I25" s="401">
        <v>0</v>
      </c>
    </row>
    <row r="26" spans="1:9" s="101" customFormat="1" ht="30.6" customHeight="1" x14ac:dyDescent="0.3">
      <c r="A26" s="100"/>
      <c r="B26" s="83">
        <v>20</v>
      </c>
      <c r="C26" s="87" t="s">
        <v>457</v>
      </c>
      <c r="D26" s="85" t="s">
        <v>108</v>
      </c>
      <c r="E26" s="85" t="s">
        <v>104</v>
      </c>
      <c r="F26" s="143" t="s">
        <v>458</v>
      </c>
      <c r="G26" s="143" t="s">
        <v>98</v>
      </c>
      <c r="H26" s="398">
        <v>0</v>
      </c>
      <c r="I26" s="401">
        <v>0</v>
      </c>
    </row>
    <row r="27" spans="1:9" s="101" customFormat="1" ht="121.2" customHeight="1" x14ac:dyDescent="0.3">
      <c r="A27" s="100"/>
      <c r="B27" s="83">
        <v>21</v>
      </c>
      <c r="C27" s="87" t="s">
        <v>507</v>
      </c>
      <c r="D27" s="85" t="s">
        <v>108</v>
      </c>
      <c r="E27" s="85" t="s">
        <v>104</v>
      </c>
      <c r="F27" s="143" t="s">
        <v>233</v>
      </c>
      <c r="G27" s="143" t="s">
        <v>118</v>
      </c>
      <c r="H27" s="398">
        <v>0</v>
      </c>
      <c r="I27" s="402">
        <v>0</v>
      </c>
    </row>
    <row r="28" spans="1:9" s="101" customFormat="1" ht="41.4" customHeight="1" x14ac:dyDescent="0.3">
      <c r="A28" s="100"/>
      <c r="B28" s="83">
        <v>22</v>
      </c>
      <c r="C28" s="87" t="s">
        <v>457</v>
      </c>
      <c r="D28" s="85" t="s">
        <v>108</v>
      </c>
      <c r="E28" s="85" t="s">
        <v>104</v>
      </c>
      <c r="F28" s="143" t="s">
        <v>459</v>
      </c>
      <c r="G28" s="143" t="s">
        <v>98</v>
      </c>
      <c r="H28" s="398">
        <v>0</v>
      </c>
      <c r="I28" s="402">
        <v>0</v>
      </c>
    </row>
    <row r="29" spans="1:9" s="101" customFormat="1" ht="93.75" customHeight="1" x14ac:dyDescent="0.3">
      <c r="A29" s="100"/>
      <c r="B29" s="83">
        <v>23</v>
      </c>
      <c r="C29" s="87" t="s">
        <v>508</v>
      </c>
      <c r="D29" s="85" t="s">
        <v>108</v>
      </c>
      <c r="E29" s="85" t="s">
        <v>104</v>
      </c>
      <c r="F29" s="143" t="s">
        <v>233</v>
      </c>
      <c r="G29" s="143" t="s">
        <v>118</v>
      </c>
      <c r="H29" s="398">
        <v>0</v>
      </c>
      <c r="I29" s="402">
        <v>0</v>
      </c>
    </row>
    <row r="30" spans="1:9" s="101" customFormat="1" ht="58.5" customHeight="1" x14ac:dyDescent="0.3">
      <c r="A30" s="100"/>
      <c r="B30" s="83">
        <v>24</v>
      </c>
      <c r="C30" s="87" t="s">
        <v>99</v>
      </c>
      <c r="D30" s="85" t="s">
        <v>108</v>
      </c>
      <c r="E30" s="85" t="s">
        <v>104</v>
      </c>
      <c r="F30" s="143" t="s">
        <v>392</v>
      </c>
      <c r="G30" s="143" t="s">
        <v>98</v>
      </c>
      <c r="H30" s="398">
        <v>0</v>
      </c>
      <c r="I30" s="402">
        <v>0</v>
      </c>
    </row>
    <row r="31" spans="1:9" s="101" customFormat="1" ht="60" customHeight="1" x14ac:dyDescent="0.3">
      <c r="A31" s="100"/>
      <c r="B31" s="83">
        <v>25</v>
      </c>
      <c r="C31" s="87" t="s">
        <v>168</v>
      </c>
      <c r="D31" s="85" t="s">
        <v>109</v>
      </c>
      <c r="E31" s="85" t="s">
        <v>232</v>
      </c>
      <c r="F31" s="143" t="s">
        <v>233</v>
      </c>
      <c r="G31" s="143" t="s">
        <v>118</v>
      </c>
      <c r="H31" s="403">
        <v>-20</v>
      </c>
      <c r="I31" s="396">
        <v>10</v>
      </c>
    </row>
    <row r="32" spans="1:9" s="102" customFormat="1" ht="37.5" customHeight="1" x14ac:dyDescent="0.3">
      <c r="A32" s="348"/>
      <c r="B32" s="83">
        <v>26</v>
      </c>
      <c r="C32" s="87" t="s">
        <v>261</v>
      </c>
      <c r="D32" s="85" t="s">
        <v>109</v>
      </c>
      <c r="E32" s="85" t="s">
        <v>93</v>
      </c>
      <c r="F32" s="143" t="s">
        <v>262</v>
      </c>
      <c r="G32" s="143" t="s">
        <v>118</v>
      </c>
      <c r="H32" s="397">
        <v>-20</v>
      </c>
      <c r="I32" s="400">
        <v>10</v>
      </c>
    </row>
    <row r="33" spans="1:9" s="102" customFormat="1" ht="23.25" customHeight="1" x14ac:dyDescent="0.3">
      <c r="A33" s="348"/>
      <c r="B33" s="83">
        <v>27</v>
      </c>
      <c r="C33" s="87" t="s">
        <v>263</v>
      </c>
      <c r="D33" s="85" t="s">
        <v>109</v>
      </c>
      <c r="E33" s="85" t="s">
        <v>93</v>
      </c>
      <c r="F33" s="143" t="s">
        <v>264</v>
      </c>
      <c r="G33" s="143" t="s">
        <v>118</v>
      </c>
      <c r="H33" s="397">
        <v>-20</v>
      </c>
      <c r="I33" s="395">
        <v>10</v>
      </c>
    </row>
    <row r="34" spans="1:9" s="102" customFormat="1" ht="55.5" customHeight="1" x14ac:dyDescent="0.3">
      <c r="A34" s="348"/>
      <c r="B34" s="83">
        <v>28</v>
      </c>
      <c r="C34" s="87" t="s">
        <v>99</v>
      </c>
      <c r="D34" s="85" t="s">
        <v>109</v>
      </c>
      <c r="E34" s="85" t="s">
        <v>93</v>
      </c>
      <c r="F34" s="143" t="s">
        <v>265</v>
      </c>
      <c r="G34" s="143" t="s">
        <v>98</v>
      </c>
      <c r="H34" s="397">
        <v>-20</v>
      </c>
      <c r="I34" s="395">
        <v>10</v>
      </c>
    </row>
    <row r="35" spans="1:9" ht="54" x14ac:dyDescent="0.25">
      <c r="A35" s="338"/>
      <c r="B35" s="83">
        <v>29</v>
      </c>
      <c r="C35" s="87" t="s">
        <v>168</v>
      </c>
      <c r="D35" s="85" t="s">
        <v>107</v>
      </c>
      <c r="E35" s="85" t="s">
        <v>93</v>
      </c>
      <c r="F35" s="143" t="s">
        <v>233</v>
      </c>
      <c r="G35" s="143" t="s">
        <v>118</v>
      </c>
      <c r="H35" s="403">
        <v>2.88</v>
      </c>
      <c r="I35" s="399">
        <v>74.88</v>
      </c>
    </row>
    <row r="36" spans="1:9" ht="36" x14ac:dyDescent="0.25">
      <c r="A36" s="338"/>
      <c r="B36" s="83">
        <v>30</v>
      </c>
      <c r="C36" s="87" t="s">
        <v>261</v>
      </c>
      <c r="D36" s="85" t="s">
        <v>107</v>
      </c>
      <c r="E36" s="85" t="s">
        <v>93</v>
      </c>
      <c r="F36" s="85" t="s">
        <v>262</v>
      </c>
      <c r="G36" s="85" t="s">
        <v>118</v>
      </c>
      <c r="H36" s="395">
        <v>2.88</v>
      </c>
      <c r="I36" s="395">
        <v>74.88</v>
      </c>
    </row>
    <row r="37" spans="1:9" ht="36" x14ac:dyDescent="0.25">
      <c r="A37" s="338"/>
      <c r="B37" s="83">
        <v>31</v>
      </c>
      <c r="C37" s="87" t="s">
        <v>266</v>
      </c>
      <c r="D37" s="85" t="s">
        <v>107</v>
      </c>
      <c r="E37" s="85" t="s">
        <v>93</v>
      </c>
      <c r="F37" s="85" t="s">
        <v>267</v>
      </c>
      <c r="G37" s="85" t="s">
        <v>118</v>
      </c>
      <c r="H37" s="395">
        <v>2.88</v>
      </c>
      <c r="I37" s="395">
        <v>74.88</v>
      </c>
    </row>
    <row r="38" spans="1:9" ht="37.5" customHeight="1" x14ac:dyDescent="0.25">
      <c r="A38" s="338"/>
      <c r="B38" s="83">
        <v>32</v>
      </c>
      <c r="C38" s="87" t="s">
        <v>111</v>
      </c>
      <c r="D38" s="85" t="s">
        <v>107</v>
      </c>
      <c r="E38" s="85" t="s">
        <v>93</v>
      </c>
      <c r="F38" s="85" t="s">
        <v>268</v>
      </c>
      <c r="G38" s="85" t="s">
        <v>269</v>
      </c>
      <c r="H38" s="395">
        <v>2.88</v>
      </c>
      <c r="I38" s="395">
        <v>74.88</v>
      </c>
    </row>
    <row r="39" spans="1:9" ht="37.5" customHeight="1" x14ac:dyDescent="0.25">
      <c r="A39" s="338"/>
      <c r="B39" s="83">
        <v>33</v>
      </c>
      <c r="C39" s="87" t="s">
        <v>168</v>
      </c>
      <c r="D39" s="85" t="s">
        <v>110</v>
      </c>
      <c r="E39" s="85" t="s">
        <v>108</v>
      </c>
      <c r="F39" s="85" t="s">
        <v>233</v>
      </c>
      <c r="G39" s="85" t="s">
        <v>118</v>
      </c>
      <c r="H39" s="396">
        <v>-52</v>
      </c>
      <c r="I39" s="396">
        <v>70</v>
      </c>
    </row>
    <row r="40" spans="1:9" ht="36" x14ac:dyDescent="0.25">
      <c r="A40" s="338"/>
      <c r="B40" s="83">
        <v>34</v>
      </c>
      <c r="C40" s="87" t="s">
        <v>261</v>
      </c>
      <c r="D40" s="85" t="s">
        <v>110</v>
      </c>
      <c r="E40" s="85" t="s">
        <v>108</v>
      </c>
      <c r="F40" s="85" t="s">
        <v>270</v>
      </c>
      <c r="G40" s="85" t="s">
        <v>118</v>
      </c>
      <c r="H40" s="395">
        <v>-52</v>
      </c>
      <c r="I40" s="400">
        <v>70</v>
      </c>
    </row>
    <row r="41" spans="1:9" ht="42.75" customHeight="1" x14ac:dyDescent="0.25">
      <c r="A41" s="338"/>
      <c r="B41" s="83">
        <v>35</v>
      </c>
      <c r="C41" s="87" t="s">
        <v>271</v>
      </c>
      <c r="D41" s="85" t="s">
        <v>110</v>
      </c>
      <c r="E41" s="85" t="s">
        <v>108</v>
      </c>
      <c r="F41" s="85" t="s">
        <v>272</v>
      </c>
      <c r="G41" s="85" t="s">
        <v>118</v>
      </c>
      <c r="H41" s="395">
        <v>-52</v>
      </c>
      <c r="I41" s="395">
        <v>70</v>
      </c>
    </row>
    <row r="42" spans="1:9" ht="54" x14ac:dyDescent="0.25">
      <c r="A42" s="338"/>
      <c r="B42" s="83">
        <v>36</v>
      </c>
      <c r="C42" s="87" t="s">
        <v>99</v>
      </c>
      <c r="D42" s="85" t="s">
        <v>110</v>
      </c>
      <c r="E42" s="85" t="s">
        <v>108</v>
      </c>
      <c r="F42" s="85" t="s">
        <v>273</v>
      </c>
      <c r="G42" s="85" t="s">
        <v>98</v>
      </c>
      <c r="H42" s="395">
        <v>6</v>
      </c>
      <c r="I42" s="395">
        <v>8</v>
      </c>
    </row>
    <row r="43" spans="1:9" ht="33" customHeight="1" x14ac:dyDescent="0.25">
      <c r="A43" s="338"/>
      <c r="B43" s="83">
        <v>37</v>
      </c>
      <c r="C43" s="91" t="s">
        <v>373</v>
      </c>
      <c r="D43" s="85" t="s">
        <v>110</v>
      </c>
      <c r="E43" s="85" t="s">
        <v>108</v>
      </c>
      <c r="F43" s="85" t="s">
        <v>273</v>
      </c>
      <c r="G43" s="85" t="s">
        <v>374</v>
      </c>
      <c r="H43" s="395">
        <v>-60</v>
      </c>
      <c r="I43" s="395">
        <v>50</v>
      </c>
    </row>
    <row r="44" spans="1:9" ht="36" x14ac:dyDescent="0.25">
      <c r="B44" s="83">
        <v>38</v>
      </c>
      <c r="C44" s="87" t="s">
        <v>100</v>
      </c>
      <c r="D44" s="85" t="s">
        <v>110</v>
      </c>
      <c r="E44" s="85" t="s">
        <v>108</v>
      </c>
      <c r="F44" s="85" t="s">
        <v>274</v>
      </c>
      <c r="G44" s="85" t="s">
        <v>102</v>
      </c>
      <c r="H44" s="395">
        <v>2</v>
      </c>
      <c r="I44" s="395">
        <v>12</v>
      </c>
    </row>
    <row r="45" spans="1:9" ht="18" x14ac:dyDescent="0.25">
      <c r="B45" s="83"/>
      <c r="C45" s="512" t="s">
        <v>40</v>
      </c>
      <c r="D45" s="512"/>
      <c r="E45" s="512"/>
      <c r="F45" s="512"/>
      <c r="G45" s="512"/>
      <c r="H45" s="396">
        <v>148.82</v>
      </c>
      <c r="I45" s="396">
        <v>1212.18</v>
      </c>
    </row>
  </sheetData>
  <mergeCells count="4">
    <mergeCell ref="F1:I1"/>
    <mergeCell ref="B3:I3"/>
    <mergeCell ref="G4:I4"/>
    <mergeCell ref="C45:G45"/>
  </mergeCells>
  <printOptions gridLines="1"/>
  <pageMargins left="0.31496062992125984" right="0.31496062992125984" top="0.15748031496062992" bottom="0.15748031496062992" header="0.19685039370078741" footer="0.11811023622047244"/>
  <pageSetup paperSize="9" scale="4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28" zoomScale="89" zoomScaleSheetLayoutView="89" workbookViewId="0">
      <selection activeCell="H31" sqref="H31"/>
    </sheetView>
  </sheetViews>
  <sheetFormatPr defaultRowHeight="13.2" x14ac:dyDescent="0.25"/>
  <cols>
    <col min="1" max="1" width="5.33203125" style="92" customWidth="1"/>
    <col min="2" max="2" width="45" style="93" customWidth="1"/>
    <col min="3" max="3" width="12.44140625" style="94" customWidth="1"/>
    <col min="4" max="4" width="15.33203125" style="94" customWidth="1"/>
    <col min="5" max="5" width="18" style="94" customWidth="1"/>
    <col min="6" max="6" width="12.44140625" style="94" customWidth="1"/>
    <col min="7" max="7" width="14.109375" style="94" customWidth="1"/>
    <col min="8" max="8" width="16.109375" style="94" customWidth="1"/>
    <col min="9" max="9" width="13.88671875" style="94" customWidth="1"/>
    <col min="10" max="256" width="9.109375" style="95"/>
    <col min="257" max="257" width="3.5546875" style="95" customWidth="1"/>
    <col min="258" max="258" width="40.88671875" style="95" customWidth="1"/>
    <col min="259" max="259" width="5.109375" style="95" customWidth="1"/>
    <col min="260" max="261" width="4.33203125" style="95" customWidth="1"/>
    <col min="262" max="262" width="8.5546875" style="95" customWidth="1"/>
    <col min="263" max="263" width="6.6640625" style="95" customWidth="1"/>
    <col min="264" max="264" width="11.33203125" style="95" customWidth="1"/>
    <col min="265" max="265" width="12.33203125" style="95" customWidth="1"/>
    <col min="266" max="512" width="9.109375" style="95"/>
    <col min="513" max="513" width="3.5546875" style="95" customWidth="1"/>
    <col min="514" max="514" width="40.88671875" style="95" customWidth="1"/>
    <col min="515" max="515" width="5.109375" style="95" customWidth="1"/>
    <col min="516" max="517" width="4.33203125" style="95" customWidth="1"/>
    <col min="518" max="518" width="8.5546875" style="95" customWidth="1"/>
    <col min="519" max="519" width="6.6640625" style="95" customWidth="1"/>
    <col min="520" max="520" width="11.33203125" style="95" customWidth="1"/>
    <col min="521" max="521" width="12.33203125" style="95" customWidth="1"/>
    <col min="522" max="768" width="9.109375" style="95"/>
    <col min="769" max="769" width="3.5546875" style="95" customWidth="1"/>
    <col min="770" max="770" width="40.88671875" style="95" customWidth="1"/>
    <col min="771" max="771" width="5.109375" style="95" customWidth="1"/>
    <col min="772" max="773" width="4.33203125" style="95" customWidth="1"/>
    <col min="774" max="774" width="8.5546875" style="95" customWidth="1"/>
    <col min="775" max="775" width="6.6640625" style="95" customWidth="1"/>
    <col min="776" max="776" width="11.33203125" style="95" customWidth="1"/>
    <col min="777" max="777" width="12.33203125" style="95" customWidth="1"/>
    <col min="778" max="1024" width="9.109375" style="95"/>
    <col min="1025" max="1025" width="3.5546875" style="95" customWidth="1"/>
    <col min="1026" max="1026" width="40.88671875" style="95" customWidth="1"/>
    <col min="1027" max="1027" width="5.109375" style="95" customWidth="1"/>
    <col min="1028" max="1029" width="4.33203125" style="95" customWidth="1"/>
    <col min="1030" max="1030" width="8.5546875" style="95" customWidth="1"/>
    <col min="1031" max="1031" width="6.6640625" style="95" customWidth="1"/>
    <col min="1032" max="1032" width="11.33203125" style="95" customWidth="1"/>
    <col min="1033" max="1033" width="12.33203125" style="95" customWidth="1"/>
    <col min="1034" max="1280" width="9.109375" style="95"/>
    <col min="1281" max="1281" width="3.5546875" style="95" customWidth="1"/>
    <col min="1282" max="1282" width="40.88671875" style="95" customWidth="1"/>
    <col min="1283" max="1283" width="5.109375" style="95" customWidth="1"/>
    <col min="1284" max="1285" width="4.33203125" style="95" customWidth="1"/>
    <col min="1286" max="1286" width="8.5546875" style="95" customWidth="1"/>
    <col min="1287" max="1287" width="6.6640625" style="95" customWidth="1"/>
    <col min="1288" max="1288" width="11.33203125" style="95" customWidth="1"/>
    <col min="1289" max="1289" width="12.33203125" style="95" customWidth="1"/>
    <col min="1290" max="1536" width="9.109375" style="95"/>
    <col min="1537" max="1537" width="3.5546875" style="95" customWidth="1"/>
    <col min="1538" max="1538" width="40.88671875" style="95" customWidth="1"/>
    <col min="1539" max="1539" width="5.109375" style="95" customWidth="1"/>
    <col min="1540" max="1541" width="4.33203125" style="95" customWidth="1"/>
    <col min="1542" max="1542" width="8.5546875" style="95" customWidth="1"/>
    <col min="1543" max="1543" width="6.6640625" style="95" customWidth="1"/>
    <col min="1544" max="1544" width="11.33203125" style="95" customWidth="1"/>
    <col min="1545" max="1545" width="12.33203125" style="95" customWidth="1"/>
    <col min="1546" max="1792" width="9.109375" style="95"/>
    <col min="1793" max="1793" width="3.5546875" style="95" customWidth="1"/>
    <col min="1794" max="1794" width="40.88671875" style="95" customWidth="1"/>
    <col min="1795" max="1795" width="5.109375" style="95" customWidth="1"/>
    <col min="1796" max="1797" width="4.33203125" style="95" customWidth="1"/>
    <col min="1798" max="1798" width="8.5546875" style="95" customWidth="1"/>
    <col min="1799" max="1799" width="6.6640625" style="95" customWidth="1"/>
    <col min="1800" max="1800" width="11.33203125" style="95" customWidth="1"/>
    <col min="1801" max="1801" width="12.33203125" style="95" customWidth="1"/>
    <col min="1802" max="2048" width="9.109375" style="95"/>
    <col min="2049" max="2049" width="3.5546875" style="95" customWidth="1"/>
    <col min="2050" max="2050" width="40.88671875" style="95" customWidth="1"/>
    <col min="2051" max="2051" width="5.109375" style="95" customWidth="1"/>
    <col min="2052" max="2053" width="4.33203125" style="95" customWidth="1"/>
    <col min="2054" max="2054" width="8.5546875" style="95" customWidth="1"/>
    <col min="2055" max="2055" width="6.6640625" style="95" customWidth="1"/>
    <col min="2056" max="2056" width="11.33203125" style="95" customWidth="1"/>
    <col min="2057" max="2057" width="12.33203125" style="95" customWidth="1"/>
    <col min="2058" max="2304" width="9.109375" style="95"/>
    <col min="2305" max="2305" width="3.5546875" style="95" customWidth="1"/>
    <col min="2306" max="2306" width="40.88671875" style="95" customWidth="1"/>
    <col min="2307" max="2307" width="5.109375" style="95" customWidth="1"/>
    <col min="2308" max="2309" width="4.33203125" style="95" customWidth="1"/>
    <col min="2310" max="2310" width="8.5546875" style="95" customWidth="1"/>
    <col min="2311" max="2311" width="6.6640625" style="95" customWidth="1"/>
    <col min="2312" max="2312" width="11.33203125" style="95" customWidth="1"/>
    <col min="2313" max="2313" width="12.33203125" style="95" customWidth="1"/>
    <col min="2314" max="2560" width="9.109375" style="95"/>
    <col min="2561" max="2561" width="3.5546875" style="95" customWidth="1"/>
    <col min="2562" max="2562" width="40.88671875" style="95" customWidth="1"/>
    <col min="2563" max="2563" width="5.109375" style="95" customWidth="1"/>
    <col min="2564" max="2565" width="4.33203125" style="95" customWidth="1"/>
    <col min="2566" max="2566" width="8.5546875" style="95" customWidth="1"/>
    <col min="2567" max="2567" width="6.6640625" style="95" customWidth="1"/>
    <col min="2568" max="2568" width="11.33203125" style="95" customWidth="1"/>
    <col min="2569" max="2569" width="12.33203125" style="95" customWidth="1"/>
    <col min="2570" max="2816" width="9.109375" style="95"/>
    <col min="2817" max="2817" width="3.5546875" style="95" customWidth="1"/>
    <col min="2818" max="2818" width="40.88671875" style="95" customWidth="1"/>
    <col min="2819" max="2819" width="5.109375" style="95" customWidth="1"/>
    <col min="2820" max="2821" width="4.33203125" style="95" customWidth="1"/>
    <col min="2822" max="2822" width="8.5546875" style="95" customWidth="1"/>
    <col min="2823" max="2823" width="6.6640625" style="95" customWidth="1"/>
    <col min="2824" max="2824" width="11.33203125" style="95" customWidth="1"/>
    <col min="2825" max="2825" width="12.33203125" style="95" customWidth="1"/>
    <col min="2826" max="3072" width="9.109375" style="95"/>
    <col min="3073" max="3073" width="3.5546875" style="95" customWidth="1"/>
    <col min="3074" max="3074" width="40.88671875" style="95" customWidth="1"/>
    <col min="3075" max="3075" width="5.109375" style="95" customWidth="1"/>
    <col min="3076" max="3077" width="4.33203125" style="95" customWidth="1"/>
    <col min="3078" max="3078" width="8.5546875" style="95" customWidth="1"/>
    <col min="3079" max="3079" width="6.6640625" style="95" customWidth="1"/>
    <col min="3080" max="3080" width="11.33203125" style="95" customWidth="1"/>
    <col min="3081" max="3081" width="12.33203125" style="95" customWidth="1"/>
    <col min="3082" max="3328" width="9.109375" style="95"/>
    <col min="3329" max="3329" width="3.5546875" style="95" customWidth="1"/>
    <col min="3330" max="3330" width="40.88671875" style="95" customWidth="1"/>
    <col min="3331" max="3331" width="5.109375" style="95" customWidth="1"/>
    <col min="3332" max="3333" width="4.33203125" style="95" customWidth="1"/>
    <col min="3334" max="3334" width="8.5546875" style="95" customWidth="1"/>
    <col min="3335" max="3335" width="6.6640625" style="95" customWidth="1"/>
    <col min="3336" max="3336" width="11.33203125" style="95" customWidth="1"/>
    <col min="3337" max="3337" width="12.33203125" style="95" customWidth="1"/>
    <col min="3338" max="3584" width="9.109375" style="95"/>
    <col min="3585" max="3585" width="3.5546875" style="95" customWidth="1"/>
    <col min="3586" max="3586" width="40.88671875" style="95" customWidth="1"/>
    <col min="3587" max="3587" width="5.109375" style="95" customWidth="1"/>
    <col min="3588" max="3589" width="4.33203125" style="95" customWidth="1"/>
    <col min="3590" max="3590" width="8.5546875" style="95" customWidth="1"/>
    <col min="3591" max="3591" width="6.6640625" style="95" customWidth="1"/>
    <col min="3592" max="3592" width="11.33203125" style="95" customWidth="1"/>
    <col min="3593" max="3593" width="12.33203125" style="95" customWidth="1"/>
    <col min="3594" max="3840" width="9.109375" style="95"/>
    <col min="3841" max="3841" width="3.5546875" style="95" customWidth="1"/>
    <col min="3842" max="3842" width="40.88671875" style="95" customWidth="1"/>
    <col min="3843" max="3843" width="5.109375" style="95" customWidth="1"/>
    <col min="3844" max="3845" width="4.33203125" style="95" customWidth="1"/>
    <col min="3846" max="3846" width="8.5546875" style="95" customWidth="1"/>
    <col min="3847" max="3847" width="6.6640625" style="95" customWidth="1"/>
    <col min="3848" max="3848" width="11.33203125" style="95" customWidth="1"/>
    <col min="3849" max="3849" width="12.33203125" style="95" customWidth="1"/>
    <col min="3850" max="4096" width="9.109375" style="95"/>
    <col min="4097" max="4097" width="3.5546875" style="95" customWidth="1"/>
    <col min="4098" max="4098" width="40.88671875" style="95" customWidth="1"/>
    <col min="4099" max="4099" width="5.109375" style="95" customWidth="1"/>
    <col min="4100" max="4101" width="4.33203125" style="95" customWidth="1"/>
    <col min="4102" max="4102" width="8.5546875" style="95" customWidth="1"/>
    <col min="4103" max="4103" width="6.6640625" style="95" customWidth="1"/>
    <col min="4104" max="4104" width="11.33203125" style="95" customWidth="1"/>
    <col min="4105" max="4105" width="12.33203125" style="95" customWidth="1"/>
    <col min="4106" max="4352" width="9.109375" style="95"/>
    <col min="4353" max="4353" width="3.5546875" style="95" customWidth="1"/>
    <col min="4354" max="4354" width="40.88671875" style="95" customWidth="1"/>
    <col min="4355" max="4355" width="5.109375" style="95" customWidth="1"/>
    <col min="4356" max="4357" width="4.33203125" style="95" customWidth="1"/>
    <col min="4358" max="4358" width="8.5546875" style="95" customWidth="1"/>
    <col min="4359" max="4359" width="6.6640625" style="95" customWidth="1"/>
    <col min="4360" max="4360" width="11.33203125" style="95" customWidth="1"/>
    <col min="4361" max="4361" width="12.33203125" style="95" customWidth="1"/>
    <col min="4362" max="4608" width="9.109375" style="95"/>
    <col min="4609" max="4609" width="3.5546875" style="95" customWidth="1"/>
    <col min="4610" max="4610" width="40.88671875" style="95" customWidth="1"/>
    <col min="4611" max="4611" width="5.109375" style="95" customWidth="1"/>
    <col min="4612" max="4613" width="4.33203125" style="95" customWidth="1"/>
    <col min="4614" max="4614" width="8.5546875" style="95" customWidth="1"/>
    <col min="4615" max="4615" width="6.6640625" style="95" customWidth="1"/>
    <col min="4616" max="4616" width="11.33203125" style="95" customWidth="1"/>
    <col min="4617" max="4617" width="12.33203125" style="95" customWidth="1"/>
    <col min="4618" max="4864" width="9.109375" style="95"/>
    <col min="4865" max="4865" width="3.5546875" style="95" customWidth="1"/>
    <col min="4866" max="4866" width="40.88671875" style="95" customWidth="1"/>
    <col min="4867" max="4867" width="5.109375" style="95" customWidth="1"/>
    <col min="4868" max="4869" width="4.33203125" style="95" customWidth="1"/>
    <col min="4870" max="4870" width="8.5546875" style="95" customWidth="1"/>
    <col min="4871" max="4871" width="6.6640625" style="95" customWidth="1"/>
    <col min="4872" max="4872" width="11.33203125" style="95" customWidth="1"/>
    <col min="4873" max="4873" width="12.33203125" style="95" customWidth="1"/>
    <col min="4874" max="5120" width="9.109375" style="95"/>
    <col min="5121" max="5121" width="3.5546875" style="95" customWidth="1"/>
    <col min="5122" max="5122" width="40.88671875" style="95" customWidth="1"/>
    <col min="5123" max="5123" width="5.109375" style="95" customWidth="1"/>
    <col min="5124" max="5125" width="4.33203125" style="95" customWidth="1"/>
    <col min="5126" max="5126" width="8.5546875" style="95" customWidth="1"/>
    <col min="5127" max="5127" width="6.6640625" style="95" customWidth="1"/>
    <col min="5128" max="5128" width="11.33203125" style="95" customWidth="1"/>
    <col min="5129" max="5129" width="12.33203125" style="95" customWidth="1"/>
    <col min="5130" max="5376" width="9.109375" style="95"/>
    <col min="5377" max="5377" width="3.5546875" style="95" customWidth="1"/>
    <col min="5378" max="5378" width="40.88671875" style="95" customWidth="1"/>
    <col min="5379" max="5379" width="5.109375" style="95" customWidth="1"/>
    <col min="5380" max="5381" width="4.33203125" style="95" customWidth="1"/>
    <col min="5382" max="5382" width="8.5546875" style="95" customWidth="1"/>
    <col min="5383" max="5383" width="6.6640625" style="95" customWidth="1"/>
    <col min="5384" max="5384" width="11.33203125" style="95" customWidth="1"/>
    <col min="5385" max="5385" width="12.33203125" style="95" customWidth="1"/>
    <col min="5386" max="5632" width="9.109375" style="95"/>
    <col min="5633" max="5633" width="3.5546875" style="95" customWidth="1"/>
    <col min="5634" max="5634" width="40.88671875" style="95" customWidth="1"/>
    <col min="5635" max="5635" width="5.109375" style="95" customWidth="1"/>
    <col min="5636" max="5637" width="4.33203125" style="95" customWidth="1"/>
    <col min="5638" max="5638" width="8.5546875" style="95" customWidth="1"/>
    <col min="5639" max="5639" width="6.6640625" style="95" customWidth="1"/>
    <col min="5640" max="5640" width="11.33203125" style="95" customWidth="1"/>
    <col min="5641" max="5641" width="12.33203125" style="95" customWidth="1"/>
    <col min="5642" max="5888" width="9.109375" style="95"/>
    <col min="5889" max="5889" width="3.5546875" style="95" customWidth="1"/>
    <col min="5890" max="5890" width="40.88671875" style="95" customWidth="1"/>
    <col min="5891" max="5891" width="5.109375" style="95" customWidth="1"/>
    <col min="5892" max="5893" width="4.33203125" style="95" customWidth="1"/>
    <col min="5894" max="5894" width="8.5546875" style="95" customWidth="1"/>
    <col min="5895" max="5895" width="6.6640625" style="95" customWidth="1"/>
    <col min="5896" max="5896" width="11.33203125" style="95" customWidth="1"/>
    <col min="5897" max="5897" width="12.33203125" style="95" customWidth="1"/>
    <col min="5898" max="6144" width="9.109375" style="95"/>
    <col min="6145" max="6145" width="3.5546875" style="95" customWidth="1"/>
    <col min="6146" max="6146" width="40.88671875" style="95" customWidth="1"/>
    <col min="6147" max="6147" width="5.109375" style="95" customWidth="1"/>
    <col min="6148" max="6149" width="4.33203125" style="95" customWidth="1"/>
    <col min="6150" max="6150" width="8.5546875" style="95" customWidth="1"/>
    <col min="6151" max="6151" width="6.6640625" style="95" customWidth="1"/>
    <col min="6152" max="6152" width="11.33203125" style="95" customWidth="1"/>
    <col min="6153" max="6153" width="12.33203125" style="95" customWidth="1"/>
    <col min="6154" max="6400" width="9.109375" style="95"/>
    <col min="6401" max="6401" width="3.5546875" style="95" customWidth="1"/>
    <col min="6402" max="6402" width="40.88671875" style="95" customWidth="1"/>
    <col min="6403" max="6403" width="5.109375" style="95" customWidth="1"/>
    <col min="6404" max="6405" width="4.33203125" style="95" customWidth="1"/>
    <col min="6406" max="6406" width="8.5546875" style="95" customWidth="1"/>
    <col min="6407" max="6407" width="6.6640625" style="95" customWidth="1"/>
    <col min="6408" max="6408" width="11.33203125" style="95" customWidth="1"/>
    <col min="6409" max="6409" width="12.33203125" style="95" customWidth="1"/>
    <col min="6410" max="6656" width="9.109375" style="95"/>
    <col min="6657" max="6657" width="3.5546875" style="95" customWidth="1"/>
    <col min="6658" max="6658" width="40.88671875" style="95" customWidth="1"/>
    <col min="6659" max="6659" width="5.109375" style="95" customWidth="1"/>
    <col min="6660" max="6661" width="4.33203125" style="95" customWidth="1"/>
    <col min="6662" max="6662" width="8.5546875" style="95" customWidth="1"/>
    <col min="6663" max="6663" width="6.6640625" style="95" customWidth="1"/>
    <col min="6664" max="6664" width="11.33203125" style="95" customWidth="1"/>
    <col min="6665" max="6665" width="12.33203125" style="95" customWidth="1"/>
    <col min="6666" max="6912" width="9.109375" style="95"/>
    <col min="6913" max="6913" width="3.5546875" style="95" customWidth="1"/>
    <col min="6914" max="6914" width="40.88671875" style="95" customWidth="1"/>
    <col min="6915" max="6915" width="5.109375" style="95" customWidth="1"/>
    <col min="6916" max="6917" width="4.33203125" style="95" customWidth="1"/>
    <col min="6918" max="6918" width="8.5546875" style="95" customWidth="1"/>
    <col min="6919" max="6919" width="6.6640625" style="95" customWidth="1"/>
    <col min="6920" max="6920" width="11.33203125" style="95" customWidth="1"/>
    <col min="6921" max="6921" width="12.33203125" style="95" customWidth="1"/>
    <col min="6922" max="7168" width="9.109375" style="95"/>
    <col min="7169" max="7169" width="3.5546875" style="95" customWidth="1"/>
    <col min="7170" max="7170" width="40.88671875" style="95" customWidth="1"/>
    <col min="7171" max="7171" width="5.109375" style="95" customWidth="1"/>
    <col min="7172" max="7173" width="4.33203125" style="95" customWidth="1"/>
    <col min="7174" max="7174" width="8.5546875" style="95" customWidth="1"/>
    <col min="7175" max="7175" width="6.6640625" style="95" customWidth="1"/>
    <col min="7176" max="7176" width="11.33203125" style="95" customWidth="1"/>
    <col min="7177" max="7177" width="12.33203125" style="95" customWidth="1"/>
    <col min="7178" max="7424" width="9.109375" style="95"/>
    <col min="7425" max="7425" width="3.5546875" style="95" customWidth="1"/>
    <col min="7426" max="7426" width="40.88671875" style="95" customWidth="1"/>
    <col min="7427" max="7427" width="5.109375" style="95" customWidth="1"/>
    <col min="7428" max="7429" width="4.33203125" style="95" customWidth="1"/>
    <col min="7430" max="7430" width="8.5546875" style="95" customWidth="1"/>
    <col min="7431" max="7431" width="6.6640625" style="95" customWidth="1"/>
    <col min="7432" max="7432" width="11.33203125" style="95" customWidth="1"/>
    <col min="7433" max="7433" width="12.33203125" style="95" customWidth="1"/>
    <col min="7434" max="7680" width="9.109375" style="95"/>
    <col min="7681" max="7681" width="3.5546875" style="95" customWidth="1"/>
    <col min="7682" max="7682" width="40.88671875" style="95" customWidth="1"/>
    <col min="7683" max="7683" width="5.109375" style="95" customWidth="1"/>
    <col min="7684" max="7685" width="4.33203125" style="95" customWidth="1"/>
    <col min="7686" max="7686" width="8.5546875" style="95" customWidth="1"/>
    <col min="7687" max="7687" width="6.6640625" style="95" customWidth="1"/>
    <col min="7688" max="7688" width="11.33203125" style="95" customWidth="1"/>
    <col min="7689" max="7689" width="12.33203125" style="95" customWidth="1"/>
    <col min="7690" max="7936" width="9.109375" style="95"/>
    <col min="7937" max="7937" width="3.5546875" style="95" customWidth="1"/>
    <col min="7938" max="7938" width="40.88671875" style="95" customWidth="1"/>
    <col min="7939" max="7939" width="5.109375" style="95" customWidth="1"/>
    <col min="7940" max="7941" width="4.33203125" style="95" customWidth="1"/>
    <col min="7942" max="7942" width="8.5546875" style="95" customWidth="1"/>
    <col min="7943" max="7943" width="6.6640625" style="95" customWidth="1"/>
    <col min="7944" max="7944" width="11.33203125" style="95" customWidth="1"/>
    <col min="7945" max="7945" width="12.33203125" style="95" customWidth="1"/>
    <col min="7946" max="8192" width="9.109375" style="95"/>
    <col min="8193" max="8193" width="3.5546875" style="95" customWidth="1"/>
    <col min="8194" max="8194" width="40.88671875" style="95" customWidth="1"/>
    <col min="8195" max="8195" width="5.109375" style="95" customWidth="1"/>
    <col min="8196" max="8197" width="4.33203125" style="95" customWidth="1"/>
    <col min="8198" max="8198" width="8.5546875" style="95" customWidth="1"/>
    <col min="8199" max="8199" width="6.6640625" style="95" customWidth="1"/>
    <col min="8200" max="8200" width="11.33203125" style="95" customWidth="1"/>
    <col min="8201" max="8201" width="12.33203125" style="95" customWidth="1"/>
    <col min="8202" max="8448" width="9.109375" style="95"/>
    <col min="8449" max="8449" width="3.5546875" style="95" customWidth="1"/>
    <col min="8450" max="8450" width="40.88671875" style="95" customWidth="1"/>
    <col min="8451" max="8451" width="5.109375" style="95" customWidth="1"/>
    <col min="8452" max="8453" width="4.33203125" style="95" customWidth="1"/>
    <col min="8454" max="8454" width="8.5546875" style="95" customWidth="1"/>
    <col min="8455" max="8455" width="6.6640625" style="95" customWidth="1"/>
    <col min="8456" max="8456" width="11.33203125" style="95" customWidth="1"/>
    <col min="8457" max="8457" width="12.33203125" style="95" customWidth="1"/>
    <col min="8458" max="8704" width="9.109375" style="95"/>
    <col min="8705" max="8705" width="3.5546875" style="95" customWidth="1"/>
    <col min="8706" max="8706" width="40.88671875" style="95" customWidth="1"/>
    <col min="8707" max="8707" width="5.109375" style="95" customWidth="1"/>
    <col min="8708" max="8709" width="4.33203125" style="95" customWidth="1"/>
    <col min="8710" max="8710" width="8.5546875" style="95" customWidth="1"/>
    <col min="8711" max="8711" width="6.6640625" style="95" customWidth="1"/>
    <col min="8712" max="8712" width="11.33203125" style="95" customWidth="1"/>
    <col min="8713" max="8713" width="12.33203125" style="95" customWidth="1"/>
    <col min="8714" max="8960" width="9.109375" style="95"/>
    <col min="8961" max="8961" width="3.5546875" style="95" customWidth="1"/>
    <col min="8962" max="8962" width="40.88671875" style="95" customWidth="1"/>
    <col min="8963" max="8963" width="5.109375" style="95" customWidth="1"/>
    <col min="8964" max="8965" width="4.33203125" style="95" customWidth="1"/>
    <col min="8966" max="8966" width="8.5546875" style="95" customWidth="1"/>
    <col min="8967" max="8967" width="6.6640625" style="95" customWidth="1"/>
    <col min="8968" max="8968" width="11.33203125" style="95" customWidth="1"/>
    <col min="8969" max="8969" width="12.33203125" style="95" customWidth="1"/>
    <col min="8970" max="9216" width="9.109375" style="95"/>
    <col min="9217" max="9217" width="3.5546875" style="95" customWidth="1"/>
    <col min="9218" max="9218" width="40.88671875" style="95" customWidth="1"/>
    <col min="9219" max="9219" width="5.109375" style="95" customWidth="1"/>
    <col min="9220" max="9221" width="4.33203125" style="95" customWidth="1"/>
    <col min="9222" max="9222" width="8.5546875" style="95" customWidth="1"/>
    <col min="9223" max="9223" width="6.6640625" style="95" customWidth="1"/>
    <col min="9224" max="9224" width="11.33203125" style="95" customWidth="1"/>
    <col min="9225" max="9225" width="12.33203125" style="95" customWidth="1"/>
    <col min="9226" max="9472" width="9.109375" style="95"/>
    <col min="9473" max="9473" width="3.5546875" style="95" customWidth="1"/>
    <col min="9474" max="9474" width="40.88671875" style="95" customWidth="1"/>
    <col min="9475" max="9475" width="5.109375" style="95" customWidth="1"/>
    <col min="9476" max="9477" width="4.33203125" style="95" customWidth="1"/>
    <col min="9478" max="9478" width="8.5546875" style="95" customWidth="1"/>
    <col min="9479" max="9479" width="6.6640625" style="95" customWidth="1"/>
    <col min="9480" max="9480" width="11.33203125" style="95" customWidth="1"/>
    <col min="9481" max="9481" width="12.33203125" style="95" customWidth="1"/>
    <col min="9482" max="9728" width="9.109375" style="95"/>
    <col min="9729" max="9729" width="3.5546875" style="95" customWidth="1"/>
    <col min="9730" max="9730" width="40.88671875" style="95" customWidth="1"/>
    <col min="9731" max="9731" width="5.109375" style="95" customWidth="1"/>
    <col min="9732" max="9733" width="4.33203125" style="95" customWidth="1"/>
    <col min="9734" max="9734" width="8.5546875" style="95" customWidth="1"/>
    <col min="9735" max="9735" width="6.6640625" style="95" customWidth="1"/>
    <col min="9736" max="9736" width="11.33203125" style="95" customWidth="1"/>
    <col min="9737" max="9737" width="12.33203125" style="95" customWidth="1"/>
    <col min="9738" max="9984" width="9.109375" style="95"/>
    <col min="9985" max="9985" width="3.5546875" style="95" customWidth="1"/>
    <col min="9986" max="9986" width="40.88671875" style="95" customWidth="1"/>
    <col min="9987" max="9987" width="5.109375" style="95" customWidth="1"/>
    <col min="9988" max="9989" width="4.33203125" style="95" customWidth="1"/>
    <col min="9990" max="9990" width="8.5546875" style="95" customWidth="1"/>
    <col min="9991" max="9991" width="6.6640625" style="95" customWidth="1"/>
    <col min="9992" max="9992" width="11.33203125" style="95" customWidth="1"/>
    <col min="9993" max="9993" width="12.33203125" style="95" customWidth="1"/>
    <col min="9994" max="10240" width="9.109375" style="95"/>
    <col min="10241" max="10241" width="3.5546875" style="95" customWidth="1"/>
    <col min="10242" max="10242" width="40.88671875" style="95" customWidth="1"/>
    <col min="10243" max="10243" width="5.109375" style="95" customWidth="1"/>
    <col min="10244" max="10245" width="4.33203125" style="95" customWidth="1"/>
    <col min="10246" max="10246" width="8.5546875" style="95" customWidth="1"/>
    <col min="10247" max="10247" width="6.6640625" style="95" customWidth="1"/>
    <col min="10248" max="10248" width="11.33203125" style="95" customWidth="1"/>
    <col min="10249" max="10249" width="12.33203125" style="95" customWidth="1"/>
    <col min="10250" max="10496" width="9.109375" style="95"/>
    <col min="10497" max="10497" width="3.5546875" style="95" customWidth="1"/>
    <col min="10498" max="10498" width="40.88671875" style="95" customWidth="1"/>
    <col min="10499" max="10499" width="5.109375" style="95" customWidth="1"/>
    <col min="10500" max="10501" width="4.33203125" style="95" customWidth="1"/>
    <col min="10502" max="10502" width="8.5546875" style="95" customWidth="1"/>
    <col min="10503" max="10503" width="6.6640625" style="95" customWidth="1"/>
    <col min="10504" max="10504" width="11.33203125" style="95" customWidth="1"/>
    <col min="10505" max="10505" width="12.33203125" style="95" customWidth="1"/>
    <col min="10506" max="10752" width="9.109375" style="95"/>
    <col min="10753" max="10753" width="3.5546875" style="95" customWidth="1"/>
    <col min="10754" max="10754" width="40.88671875" style="95" customWidth="1"/>
    <col min="10755" max="10755" width="5.109375" style="95" customWidth="1"/>
    <col min="10756" max="10757" width="4.33203125" style="95" customWidth="1"/>
    <col min="10758" max="10758" width="8.5546875" style="95" customWidth="1"/>
    <col min="10759" max="10759" width="6.6640625" style="95" customWidth="1"/>
    <col min="10760" max="10760" width="11.33203125" style="95" customWidth="1"/>
    <col min="10761" max="10761" width="12.33203125" style="95" customWidth="1"/>
    <col min="10762" max="11008" width="9.109375" style="95"/>
    <col min="11009" max="11009" width="3.5546875" style="95" customWidth="1"/>
    <col min="11010" max="11010" width="40.88671875" style="95" customWidth="1"/>
    <col min="11011" max="11011" width="5.109375" style="95" customWidth="1"/>
    <col min="11012" max="11013" width="4.33203125" style="95" customWidth="1"/>
    <col min="11014" max="11014" width="8.5546875" style="95" customWidth="1"/>
    <col min="11015" max="11015" width="6.6640625" style="95" customWidth="1"/>
    <col min="11016" max="11016" width="11.33203125" style="95" customWidth="1"/>
    <col min="11017" max="11017" width="12.33203125" style="95" customWidth="1"/>
    <col min="11018" max="11264" width="9.109375" style="95"/>
    <col min="11265" max="11265" width="3.5546875" style="95" customWidth="1"/>
    <col min="11266" max="11266" width="40.88671875" style="95" customWidth="1"/>
    <col min="11267" max="11267" width="5.109375" style="95" customWidth="1"/>
    <col min="11268" max="11269" width="4.33203125" style="95" customWidth="1"/>
    <col min="11270" max="11270" width="8.5546875" style="95" customWidth="1"/>
    <col min="11271" max="11271" width="6.6640625" style="95" customWidth="1"/>
    <col min="11272" max="11272" width="11.33203125" style="95" customWidth="1"/>
    <col min="11273" max="11273" width="12.33203125" style="95" customWidth="1"/>
    <col min="11274" max="11520" width="9.109375" style="95"/>
    <col min="11521" max="11521" width="3.5546875" style="95" customWidth="1"/>
    <col min="11522" max="11522" width="40.88671875" style="95" customWidth="1"/>
    <col min="11523" max="11523" width="5.109375" style="95" customWidth="1"/>
    <col min="11524" max="11525" width="4.33203125" style="95" customWidth="1"/>
    <col min="11526" max="11526" width="8.5546875" style="95" customWidth="1"/>
    <col min="11527" max="11527" width="6.6640625" style="95" customWidth="1"/>
    <col min="11528" max="11528" width="11.33203125" style="95" customWidth="1"/>
    <col min="11529" max="11529" width="12.33203125" style="95" customWidth="1"/>
    <col min="11530" max="11776" width="9.109375" style="95"/>
    <col min="11777" max="11777" width="3.5546875" style="95" customWidth="1"/>
    <col min="11778" max="11778" width="40.88671875" style="95" customWidth="1"/>
    <col min="11779" max="11779" width="5.109375" style="95" customWidth="1"/>
    <col min="11780" max="11781" width="4.33203125" style="95" customWidth="1"/>
    <col min="11782" max="11782" width="8.5546875" style="95" customWidth="1"/>
    <col min="11783" max="11783" width="6.6640625" style="95" customWidth="1"/>
    <col min="11784" max="11784" width="11.33203125" style="95" customWidth="1"/>
    <col min="11785" max="11785" width="12.33203125" style="95" customWidth="1"/>
    <col min="11786" max="12032" width="9.109375" style="95"/>
    <col min="12033" max="12033" width="3.5546875" style="95" customWidth="1"/>
    <col min="12034" max="12034" width="40.88671875" style="95" customWidth="1"/>
    <col min="12035" max="12035" width="5.109375" style="95" customWidth="1"/>
    <col min="12036" max="12037" width="4.33203125" style="95" customWidth="1"/>
    <col min="12038" max="12038" width="8.5546875" style="95" customWidth="1"/>
    <col min="12039" max="12039" width="6.6640625" style="95" customWidth="1"/>
    <col min="12040" max="12040" width="11.33203125" style="95" customWidth="1"/>
    <col min="12041" max="12041" width="12.33203125" style="95" customWidth="1"/>
    <col min="12042" max="12288" width="9.109375" style="95"/>
    <col min="12289" max="12289" width="3.5546875" style="95" customWidth="1"/>
    <col min="12290" max="12290" width="40.88671875" style="95" customWidth="1"/>
    <col min="12291" max="12291" width="5.109375" style="95" customWidth="1"/>
    <col min="12292" max="12293" width="4.33203125" style="95" customWidth="1"/>
    <col min="12294" max="12294" width="8.5546875" style="95" customWidth="1"/>
    <col min="12295" max="12295" width="6.6640625" style="95" customWidth="1"/>
    <col min="12296" max="12296" width="11.33203125" style="95" customWidth="1"/>
    <col min="12297" max="12297" width="12.33203125" style="95" customWidth="1"/>
    <col min="12298" max="12544" width="9.109375" style="95"/>
    <col min="12545" max="12545" width="3.5546875" style="95" customWidth="1"/>
    <col min="12546" max="12546" width="40.88671875" style="95" customWidth="1"/>
    <col min="12547" max="12547" width="5.109375" style="95" customWidth="1"/>
    <col min="12548" max="12549" width="4.33203125" style="95" customWidth="1"/>
    <col min="12550" max="12550" width="8.5546875" style="95" customWidth="1"/>
    <col min="12551" max="12551" width="6.6640625" style="95" customWidth="1"/>
    <col min="12552" max="12552" width="11.33203125" style="95" customWidth="1"/>
    <col min="12553" max="12553" width="12.33203125" style="95" customWidth="1"/>
    <col min="12554" max="12800" width="9.109375" style="95"/>
    <col min="12801" max="12801" width="3.5546875" style="95" customWidth="1"/>
    <col min="12802" max="12802" width="40.88671875" style="95" customWidth="1"/>
    <col min="12803" max="12803" width="5.109375" style="95" customWidth="1"/>
    <col min="12804" max="12805" width="4.33203125" style="95" customWidth="1"/>
    <col min="12806" max="12806" width="8.5546875" style="95" customWidth="1"/>
    <col min="12807" max="12807" width="6.6640625" style="95" customWidth="1"/>
    <col min="12808" max="12808" width="11.33203125" style="95" customWidth="1"/>
    <col min="12809" max="12809" width="12.33203125" style="95" customWidth="1"/>
    <col min="12810" max="13056" width="9.109375" style="95"/>
    <col min="13057" max="13057" width="3.5546875" style="95" customWidth="1"/>
    <col min="13058" max="13058" width="40.88671875" style="95" customWidth="1"/>
    <col min="13059" max="13059" width="5.109375" style="95" customWidth="1"/>
    <col min="13060" max="13061" width="4.33203125" style="95" customWidth="1"/>
    <col min="13062" max="13062" width="8.5546875" style="95" customWidth="1"/>
    <col min="13063" max="13063" width="6.6640625" style="95" customWidth="1"/>
    <col min="13064" max="13064" width="11.33203125" style="95" customWidth="1"/>
    <col min="13065" max="13065" width="12.33203125" style="95" customWidth="1"/>
    <col min="13066" max="13312" width="9.109375" style="95"/>
    <col min="13313" max="13313" width="3.5546875" style="95" customWidth="1"/>
    <col min="13314" max="13314" width="40.88671875" style="95" customWidth="1"/>
    <col min="13315" max="13315" width="5.109375" style="95" customWidth="1"/>
    <col min="13316" max="13317" width="4.33203125" style="95" customWidth="1"/>
    <col min="13318" max="13318" width="8.5546875" style="95" customWidth="1"/>
    <col min="13319" max="13319" width="6.6640625" style="95" customWidth="1"/>
    <col min="13320" max="13320" width="11.33203125" style="95" customWidth="1"/>
    <col min="13321" max="13321" width="12.33203125" style="95" customWidth="1"/>
    <col min="13322" max="13568" width="9.109375" style="95"/>
    <col min="13569" max="13569" width="3.5546875" style="95" customWidth="1"/>
    <col min="13570" max="13570" width="40.88671875" style="95" customWidth="1"/>
    <col min="13571" max="13571" width="5.109375" style="95" customWidth="1"/>
    <col min="13572" max="13573" width="4.33203125" style="95" customWidth="1"/>
    <col min="13574" max="13574" width="8.5546875" style="95" customWidth="1"/>
    <col min="13575" max="13575" width="6.6640625" style="95" customWidth="1"/>
    <col min="13576" max="13576" width="11.33203125" style="95" customWidth="1"/>
    <col min="13577" max="13577" width="12.33203125" style="95" customWidth="1"/>
    <col min="13578" max="13824" width="9.109375" style="95"/>
    <col min="13825" max="13825" width="3.5546875" style="95" customWidth="1"/>
    <col min="13826" max="13826" width="40.88671875" style="95" customWidth="1"/>
    <col min="13827" max="13827" width="5.109375" style="95" customWidth="1"/>
    <col min="13828" max="13829" width="4.33203125" style="95" customWidth="1"/>
    <col min="13830" max="13830" width="8.5546875" style="95" customWidth="1"/>
    <col min="13831" max="13831" width="6.6640625" style="95" customWidth="1"/>
    <col min="13832" max="13832" width="11.33203125" style="95" customWidth="1"/>
    <col min="13833" max="13833" width="12.33203125" style="95" customWidth="1"/>
    <col min="13834" max="14080" width="9.109375" style="95"/>
    <col min="14081" max="14081" width="3.5546875" style="95" customWidth="1"/>
    <col min="14082" max="14082" width="40.88671875" style="95" customWidth="1"/>
    <col min="14083" max="14083" width="5.109375" style="95" customWidth="1"/>
    <col min="14084" max="14085" width="4.33203125" style="95" customWidth="1"/>
    <col min="14086" max="14086" width="8.5546875" style="95" customWidth="1"/>
    <col min="14087" max="14087" width="6.6640625" style="95" customWidth="1"/>
    <col min="14088" max="14088" width="11.33203125" style="95" customWidth="1"/>
    <col min="14089" max="14089" width="12.33203125" style="95" customWidth="1"/>
    <col min="14090" max="14336" width="9.109375" style="95"/>
    <col min="14337" max="14337" width="3.5546875" style="95" customWidth="1"/>
    <col min="14338" max="14338" width="40.88671875" style="95" customWidth="1"/>
    <col min="14339" max="14339" width="5.109375" style="95" customWidth="1"/>
    <col min="14340" max="14341" width="4.33203125" style="95" customWidth="1"/>
    <col min="14342" max="14342" width="8.5546875" style="95" customWidth="1"/>
    <col min="14343" max="14343" width="6.6640625" style="95" customWidth="1"/>
    <col min="14344" max="14344" width="11.33203125" style="95" customWidth="1"/>
    <col min="14345" max="14345" width="12.33203125" style="95" customWidth="1"/>
    <col min="14346" max="14592" width="9.109375" style="95"/>
    <col min="14593" max="14593" width="3.5546875" style="95" customWidth="1"/>
    <col min="14594" max="14594" width="40.88671875" style="95" customWidth="1"/>
    <col min="14595" max="14595" width="5.109375" style="95" customWidth="1"/>
    <col min="14596" max="14597" width="4.33203125" style="95" customWidth="1"/>
    <col min="14598" max="14598" width="8.5546875" style="95" customWidth="1"/>
    <col min="14599" max="14599" width="6.6640625" style="95" customWidth="1"/>
    <col min="14600" max="14600" width="11.33203125" style="95" customWidth="1"/>
    <col min="14601" max="14601" width="12.33203125" style="95" customWidth="1"/>
    <col min="14602" max="14848" width="9.109375" style="95"/>
    <col min="14849" max="14849" width="3.5546875" style="95" customWidth="1"/>
    <col min="14850" max="14850" width="40.88671875" style="95" customWidth="1"/>
    <col min="14851" max="14851" width="5.109375" style="95" customWidth="1"/>
    <col min="14852" max="14853" width="4.33203125" style="95" customWidth="1"/>
    <col min="14854" max="14854" width="8.5546875" style="95" customWidth="1"/>
    <col min="14855" max="14855" width="6.6640625" style="95" customWidth="1"/>
    <col min="14856" max="14856" width="11.33203125" style="95" customWidth="1"/>
    <col min="14857" max="14857" width="12.33203125" style="95" customWidth="1"/>
    <col min="14858" max="15104" width="9.109375" style="95"/>
    <col min="15105" max="15105" width="3.5546875" style="95" customWidth="1"/>
    <col min="15106" max="15106" width="40.88671875" style="95" customWidth="1"/>
    <col min="15107" max="15107" width="5.109375" style="95" customWidth="1"/>
    <col min="15108" max="15109" width="4.33203125" style="95" customWidth="1"/>
    <col min="15110" max="15110" width="8.5546875" style="95" customWidth="1"/>
    <col min="15111" max="15111" width="6.6640625" style="95" customWidth="1"/>
    <col min="15112" max="15112" width="11.33203125" style="95" customWidth="1"/>
    <col min="15113" max="15113" width="12.33203125" style="95" customWidth="1"/>
    <col min="15114" max="15360" width="9.109375" style="95"/>
    <col min="15361" max="15361" width="3.5546875" style="95" customWidth="1"/>
    <col min="15362" max="15362" width="40.88671875" style="95" customWidth="1"/>
    <col min="15363" max="15363" width="5.109375" style="95" customWidth="1"/>
    <col min="15364" max="15365" width="4.33203125" style="95" customWidth="1"/>
    <col min="15366" max="15366" width="8.5546875" style="95" customWidth="1"/>
    <col min="15367" max="15367" width="6.6640625" style="95" customWidth="1"/>
    <col min="15368" max="15368" width="11.33203125" style="95" customWidth="1"/>
    <col min="15369" max="15369" width="12.33203125" style="95" customWidth="1"/>
    <col min="15370" max="15616" width="9.109375" style="95"/>
    <col min="15617" max="15617" width="3.5546875" style="95" customWidth="1"/>
    <col min="15618" max="15618" width="40.88671875" style="95" customWidth="1"/>
    <col min="15619" max="15619" width="5.109375" style="95" customWidth="1"/>
    <col min="15620" max="15621" width="4.33203125" style="95" customWidth="1"/>
    <col min="15622" max="15622" width="8.5546875" style="95" customWidth="1"/>
    <col min="15623" max="15623" width="6.6640625" style="95" customWidth="1"/>
    <col min="15624" max="15624" width="11.33203125" style="95" customWidth="1"/>
    <col min="15625" max="15625" width="12.33203125" style="95" customWidth="1"/>
    <col min="15626" max="15872" width="9.109375" style="95"/>
    <col min="15873" max="15873" width="3.5546875" style="95" customWidth="1"/>
    <col min="15874" max="15874" width="40.88671875" style="95" customWidth="1"/>
    <col min="15875" max="15875" width="5.109375" style="95" customWidth="1"/>
    <col min="15876" max="15877" width="4.33203125" style="95" customWidth="1"/>
    <col min="15878" max="15878" width="8.5546875" style="95" customWidth="1"/>
    <col min="15879" max="15879" width="6.6640625" style="95" customWidth="1"/>
    <col min="15880" max="15880" width="11.33203125" style="95" customWidth="1"/>
    <col min="15881" max="15881" width="12.33203125" style="95" customWidth="1"/>
    <col min="15882" max="16128" width="9.109375" style="95"/>
    <col min="16129" max="16129" width="3.5546875" style="95" customWidth="1"/>
    <col min="16130" max="16130" width="40.88671875" style="95" customWidth="1"/>
    <col min="16131" max="16131" width="5.109375" style="95" customWidth="1"/>
    <col min="16132" max="16133" width="4.33203125" style="95" customWidth="1"/>
    <col min="16134" max="16134" width="8.5546875" style="95" customWidth="1"/>
    <col min="16135" max="16135" width="6.6640625" style="95" customWidth="1"/>
    <col min="16136" max="16136" width="11.33203125" style="95" customWidth="1"/>
    <col min="16137" max="16137" width="12.33203125" style="95" customWidth="1"/>
    <col min="16138" max="16384" width="9.109375" style="95"/>
  </cols>
  <sheetData>
    <row r="1" spans="1:10" ht="109.5" customHeight="1" x14ac:dyDescent="0.3">
      <c r="A1" s="339"/>
      <c r="B1" s="340"/>
      <c r="C1" s="341"/>
      <c r="D1" s="341"/>
      <c r="E1" s="341"/>
      <c r="F1" s="511" t="s">
        <v>549</v>
      </c>
      <c r="G1" s="511"/>
      <c r="H1" s="511"/>
      <c r="I1" s="511"/>
    </row>
    <row r="2" spans="1:10" ht="21.75" customHeight="1" x14ac:dyDescent="0.3">
      <c r="A2" s="339"/>
      <c r="B2" s="340"/>
      <c r="C2" s="341"/>
      <c r="D2" s="341"/>
      <c r="E2" s="341"/>
      <c r="F2" s="202"/>
      <c r="G2" s="202"/>
      <c r="H2" s="202"/>
      <c r="I2" s="202"/>
    </row>
    <row r="3" spans="1:10" s="97" customFormat="1" ht="42" customHeight="1" x14ac:dyDescent="0.35">
      <c r="A3" s="519" t="s">
        <v>550</v>
      </c>
      <c r="B3" s="519"/>
      <c r="C3" s="519"/>
      <c r="D3" s="519"/>
      <c r="E3" s="519"/>
      <c r="F3" s="519"/>
      <c r="G3" s="519"/>
      <c r="H3" s="520"/>
      <c r="I3" s="350"/>
    </row>
    <row r="4" spans="1:10" s="98" customFormat="1" ht="15.6" x14ac:dyDescent="0.3">
      <c r="A4" s="344"/>
      <c r="B4" s="344"/>
      <c r="C4" s="344"/>
      <c r="D4" s="344"/>
      <c r="E4" s="351"/>
      <c r="F4" s="522" t="s">
        <v>52</v>
      </c>
      <c r="G4" s="522"/>
      <c r="H4" s="522"/>
      <c r="I4" s="351"/>
    </row>
    <row r="5" spans="1:10" s="99" customFormat="1" ht="75.75" customHeight="1" x14ac:dyDescent="0.3">
      <c r="A5" s="84" t="s">
        <v>53</v>
      </c>
      <c r="B5" s="84" t="s">
        <v>54</v>
      </c>
      <c r="C5" s="169" t="s">
        <v>88</v>
      </c>
      <c r="D5" s="169" t="s">
        <v>89</v>
      </c>
      <c r="E5" s="169" t="s">
        <v>90</v>
      </c>
      <c r="F5" s="169" t="s">
        <v>91</v>
      </c>
      <c r="G5" s="169" t="s">
        <v>176</v>
      </c>
      <c r="H5" s="84" t="s">
        <v>385</v>
      </c>
      <c r="I5" s="84" t="s">
        <v>536</v>
      </c>
    </row>
    <row r="6" spans="1:10" s="100" customFormat="1" ht="15.6" x14ac:dyDescent="0.3">
      <c r="A6" s="84">
        <v>1</v>
      </c>
      <c r="B6" s="84">
        <v>2</v>
      </c>
      <c r="C6" s="82" t="s">
        <v>92</v>
      </c>
      <c r="D6" s="82" t="s">
        <v>55</v>
      </c>
      <c r="E6" s="82" t="s">
        <v>56</v>
      </c>
      <c r="F6" s="82" t="s">
        <v>57</v>
      </c>
      <c r="G6" s="82"/>
      <c r="H6" s="84">
        <v>6</v>
      </c>
      <c r="I6" s="84"/>
    </row>
    <row r="7" spans="1:10" s="102" customFormat="1" ht="60.75" customHeight="1" x14ac:dyDescent="0.35">
      <c r="A7" s="83">
        <v>1</v>
      </c>
      <c r="B7" s="87" t="s">
        <v>168</v>
      </c>
      <c r="C7" s="151" t="s">
        <v>104</v>
      </c>
      <c r="D7" s="151" t="s">
        <v>232</v>
      </c>
      <c r="E7" s="151" t="s">
        <v>233</v>
      </c>
      <c r="F7" s="85" t="s">
        <v>118</v>
      </c>
      <c r="G7" s="396">
        <v>-24.5</v>
      </c>
      <c r="H7" s="396">
        <v>40.5</v>
      </c>
      <c r="I7" s="430">
        <f t="shared" ref="I7:I36" si="0">H7</f>
        <v>40.5</v>
      </c>
      <c r="J7" s="130"/>
    </row>
    <row r="8" spans="1:10" s="102" customFormat="1" ht="41.25" customHeight="1" x14ac:dyDescent="0.3">
      <c r="A8" s="83">
        <v>2</v>
      </c>
      <c r="B8" s="87" t="s">
        <v>250</v>
      </c>
      <c r="C8" s="151" t="s">
        <v>104</v>
      </c>
      <c r="D8" s="151" t="s">
        <v>232</v>
      </c>
      <c r="E8" s="151" t="s">
        <v>251</v>
      </c>
      <c r="F8" s="85" t="s">
        <v>118</v>
      </c>
      <c r="G8" s="395">
        <v>-24.5</v>
      </c>
      <c r="H8" s="395">
        <v>40.5</v>
      </c>
      <c r="I8" s="429">
        <f t="shared" si="0"/>
        <v>40.5</v>
      </c>
    </row>
    <row r="9" spans="1:10" s="102" customFormat="1" ht="102" customHeight="1" x14ac:dyDescent="0.3">
      <c r="A9" s="83">
        <v>3</v>
      </c>
      <c r="B9" s="87" t="s">
        <v>539</v>
      </c>
      <c r="C9" s="151" t="s">
        <v>104</v>
      </c>
      <c r="D9" s="151" t="s">
        <v>167</v>
      </c>
      <c r="E9" s="151" t="s">
        <v>445</v>
      </c>
      <c r="F9" s="85" t="s">
        <v>118</v>
      </c>
      <c r="G9" s="395">
        <v>0.5</v>
      </c>
      <c r="H9" s="395">
        <v>0.5</v>
      </c>
      <c r="I9" s="429">
        <f t="shared" ref="I9:I10" si="1">H9</f>
        <v>0.5</v>
      </c>
    </row>
    <row r="10" spans="1:10" s="102" customFormat="1" ht="61.5" customHeight="1" x14ac:dyDescent="0.3">
      <c r="A10" s="83">
        <v>4</v>
      </c>
      <c r="B10" s="87" t="s">
        <v>99</v>
      </c>
      <c r="C10" s="151" t="s">
        <v>104</v>
      </c>
      <c r="D10" s="151" t="s">
        <v>167</v>
      </c>
      <c r="E10" s="151" t="s">
        <v>445</v>
      </c>
      <c r="F10" s="85" t="s">
        <v>98</v>
      </c>
      <c r="G10" s="395">
        <v>0.5</v>
      </c>
      <c r="H10" s="395">
        <v>0.5</v>
      </c>
      <c r="I10" s="429">
        <f t="shared" si="1"/>
        <v>0.5</v>
      </c>
    </row>
    <row r="11" spans="1:10" s="102" customFormat="1" ht="40.5" customHeight="1" x14ac:dyDescent="0.3">
      <c r="A11" s="83">
        <v>3</v>
      </c>
      <c r="B11" s="87" t="s">
        <v>252</v>
      </c>
      <c r="C11" s="151" t="s">
        <v>104</v>
      </c>
      <c r="D11" s="151" t="s">
        <v>107</v>
      </c>
      <c r="E11" s="151" t="s">
        <v>253</v>
      </c>
      <c r="F11" s="85" t="s">
        <v>118</v>
      </c>
      <c r="G11" s="395">
        <v>-25</v>
      </c>
      <c r="H11" s="395">
        <v>40</v>
      </c>
      <c r="I11" s="429">
        <f t="shared" si="0"/>
        <v>40</v>
      </c>
    </row>
    <row r="12" spans="1:10" s="102" customFormat="1" ht="61.5" customHeight="1" x14ac:dyDescent="0.3">
      <c r="A12" s="83">
        <v>4</v>
      </c>
      <c r="B12" s="87" t="s">
        <v>99</v>
      </c>
      <c r="C12" s="151" t="s">
        <v>104</v>
      </c>
      <c r="D12" s="151" t="s">
        <v>107</v>
      </c>
      <c r="E12" s="151" t="s">
        <v>254</v>
      </c>
      <c r="F12" s="85" t="s">
        <v>98</v>
      </c>
      <c r="G12" s="395">
        <v>-60</v>
      </c>
      <c r="H12" s="395">
        <v>5</v>
      </c>
      <c r="I12" s="429">
        <f t="shared" si="0"/>
        <v>5</v>
      </c>
    </row>
    <row r="13" spans="1:10" s="102" customFormat="1" ht="75" customHeight="1" x14ac:dyDescent="0.3">
      <c r="A13" s="83">
        <v>9</v>
      </c>
      <c r="B13" s="87" t="s">
        <v>373</v>
      </c>
      <c r="C13" s="151" t="s">
        <v>104</v>
      </c>
      <c r="D13" s="151" t="s">
        <v>107</v>
      </c>
      <c r="E13" s="151" t="s">
        <v>254</v>
      </c>
      <c r="F13" s="85" t="s">
        <v>374</v>
      </c>
      <c r="G13" s="395">
        <v>35</v>
      </c>
      <c r="H13" s="395">
        <v>35</v>
      </c>
      <c r="I13" s="429">
        <v>35</v>
      </c>
    </row>
    <row r="14" spans="1:10" s="102" customFormat="1" ht="60" customHeight="1" x14ac:dyDescent="0.3">
      <c r="A14" s="83">
        <v>5</v>
      </c>
      <c r="B14" s="87" t="s">
        <v>168</v>
      </c>
      <c r="C14" s="151" t="s">
        <v>97</v>
      </c>
      <c r="D14" s="151" t="s">
        <v>167</v>
      </c>
      <c r="E14" s="151" t="s">
        <v>233</v>
      </c>
      <c r="F14" s="85" t="s">
        <v>118</v>
      </c>
      <c r="G14" s="396">
        <f t="shared" ref="G14:I15" si="2">G15</f>
        <v>0</v>
      </c>
      <c r="H14" s="396">
        <f t="shared" si="2"/>
        <v>1000.7</v>
      </c>
      <c r="I14" s="430">
        <f t="shared" si="2"/>
        <v>1000.7</v>
      </c>
    </row>
    <row r="15" spans="1:10" s="101" customFormat="1" ht="40.5" customHeight="1" x14ac:dyDescent="0.3">
      <c r="A15" s="83">
        <v>6</v>
      </c>
      <c r="B15" s="87" t="s">
        <v>250</v>
      </c>
      <c r="C15" s="151" t="s">
        <v>97</v>
      </c>
      <c r="D15" s="151" t="s">
        <v>167</v>
      </c>
      <c r="E15" s="151" t="s">
        <v>251</v>
      </c>
      <c r="F15" s="85" t="s">
        <v>118</v>
      </c>
      <c r="G15" s="395">
        <f t="shared" si="2"/>
        <v>0</v>
      </c>
      <c r="H15" s="395">
        <f t="shared" si="2"/>
        <v>1000.7</v>
      </c>
      <c r="I15" s="429">
        <f t="shared" si="2"/>
        <v>1000.7</v>
      </c>
    </row>
    <row r="16" spans="1:10" s="99" customFormat="1" ht="42" customHeight="1" x14ac:dyDescent="0.3">
      <c r="A16" s="83">
        <v>7</v>
      </c>
      <c r="B16" s="87" t="s">
        <v>255</v>
      </c>
      <c r="C16" s="151" t="s">
        <v>97</v>
      </c>
      <c r="D16" s="151" t="s">
        <v>167</v>
      </c>
      <c r="E16" s="151" t="s">
        <v>256</v>
      </c>
      <c r="F16" s="85" t="s">
        <v>118</v>
      </c>
      <c r="G16" s="395">
        <f>G17+G18</f>
        <v>0</v>
      </c>
      <c r="H16" s="395">
        <f>H17+H18</f>
        <v>1000.7</v>
      </c>
      <c r="I16" s="429">
        <f>I17+I18</f>
        <v>1000.7</v>
      </c>
    </row>
    <row r="17" spans="1:9" s="103" customFormat="1" ht="57" customHeight="1" x14ac:dyDescent="0.35">
      <c r="A17" s="83">
        <v>8</v>
      </c>
      <c r="B17" s="87" t="s">
        <v>99</v>
      </c>
      <c r="C17" s="151" t="s">
        <v>97</v>
      </c>
      <c r="D17" s="151" t="s">
        <v>167</v>
      </c>
      <c r="E17" s="151" t="s">
        <v>257</v>
      </c>
      <c r="F17" s="85" t="s">
        <v>98</v>
      </c>
      <c r="G17" s="395">
        <v>-161</v>
      </c>
      <c r="H17" s="395">
        <v>747.7</v>
      </c>
      <c r="I17" s="429">
        <v>747.7</v>
      </c>
    </row>
    <row r="18" spans="1:9" s="102" customFormat="1" ht="75" customHeight="1" x14ac:dyDescent="0.3">
      <c r="A18" s="83">
        <v>9</v>
      </c>
      <c r="B18" s="87" t="s">
        <v>373</v>
      </c>
      <c r="C18" s="151" t="s">
        <v>97</v>
      </c>
      <c r="D18" s="151" t="s">
        <v>167</v>
      </c>
      <c r="E18" s="151" t="s">
        <v>257</v>
      </c>
      <c r="F18" s="85" t="s">
        <v>374</v>
      </c>
      <c r="G18" s="395">
        <v>161</v>
      </c>
      <c r="H18" s="395">
        <v>253</v>
      </c>
      <c r="I18" s="429">
        <v>253</v>
      </c>
    </row>
    <row r="19" spans="1:9" s="101" customFormat="1" ht="39.75" customHeight="1" x14ac:dyDescent="0.3">
      <c r="A19" s="83">
        <v>10</v>
      </c>
      <c r="B19" s="87" t="s">
        <v>168</v>
      </c>
      <c r="C19" s="85" t="s">
        <v>108</v>
      </c>
      <c r="D19" s="85" t="s">
        <v>104</v>
      </c>
      <c r="E19" s="143" t="s">
        <v>233</v>
      </c>
      <c r="F19" s="143" t="s">
        <v>118</v>
      </c>
      <c r="G19" s="403">
        <f>G20</f>
        <v>-55.2</v>
      </c>
      <c r="H19" s="399">
        <f>H21</f>
        <v>10</v>
      </c>
      <c r="I19" s="430">
        <f>I20</f>
        <v>10</v>
      </c>
    </row>
    <row r="20" spans="1:9" s="101" customFormat="1" ht="39.75" customHeight="1" x14ac:dyDescent="0.3">
      <c r="A20" s="83">
        <v>11</v>
      </c>
      <c r="B20" s="87" t="s">
        <v>250</v>
      </c>
      <c r="C20" s="85" t="s">
        <v>108</v>
      </c>
      <c r="D20" s="85" t="s">
        <v>104</v>
      </c>
      <c r="E20" s="151" t="s">
        <v>251</v>
      </c>
      <c r="F20" s="143" t="s">
        <v>118</v>
      </c>
      <c r="G20" s="397">
        <f>G21</f>
        <v>-55.2</v>
      </c>
      <c r="H20" s="395">
        <f>H21</f>
        <v>10</v>
      </c>
      <c r="I20" s="429">
        <f>I21</f>
        <v>10</v>
      </c>
    </row>
    <row r="21" spans="1:9" s="101" customFormat="1" ht="59.25" customHeight="1" x14ac:dyDescent="0.3">
      <c r="A21" s="83">
        <v>12</v>
      </c>
      <c r="B21" s="87" t="s">
        <v>258</v>
      </c>
      <c r="C21" s="85" t="s">
        <v>108</v>
      </c>
      <c r="D21" s="85" t="s">
        <v>104</v>
      </c>
      <c r="E21" s="143" t="s">
        <v>259</v>
      </c>
      <c r="F21" s="143" t="s">
        <v>118</v>
      </c>
      <c r="G21" s="397">
        <f>G22</f>
        <v>-55.2</v>
      </c>
      <c r="H21" s="395">
        <f>H22</f>
        <v>10</v>
      </c>
      <c r="I21" s="429">
        <f>I22</f>
        <v>10</v>
      </c>
    </row>
    <row r="22" spans="1:9" s="101" customFormat="1" ht="72" customHeight="1" x14ac:dyDescent="0.3">
      <c r="A22" s="83">
        <v>13</v>
      </c>
      <c r="B22" s="87" t="s">
        <v>99</v>
      </c>
      <c r="C22" s="85" t="s">
        <v>108</v>
      </c>
      <c r="D22" s="85" t="s">
        <v>104</v>
      </c>
      <c r="E22" s="143" t="s">
        <v>260</v>
      </c>
      <c r="F22" s="143" t="s">
        <v>98</v>
      </c>
      <c r="G22" s="398">
        <v>-55.2</v>
      </c>
      <c r="H22" s="401">
        <v>10</v>
      </c>
      <c r="I22" s="429">
        <v>10</v>
      </c>
    </row>
    <row r="23" spans="1:9" s="101" customFormat="1" ht="39" customHeight="1" x14ac:dyDescent="0.3">
      <c r="A23" s="83">
        <v>14</v>
      </c>
      <c r="B23" s="87" t="s">
        <v>168</v>
      </c>
      <c r="C23" s="85" t="s">
        <v>109</v>
      </c>
      <c r="D23" s="85" t="s">
        <v>93</v>
      </c>
      <c r="E23" s="143" t="s">
        <v>233</v>
      </c>
      <c r="F23" s="143" t="s">
        <v>118</v>
      </c>
      <c r="G23" s="403">
        <f>G24</f>
        <v>-20</v>
      </c>
      <c r="H23" s="396">
        <f>H24</f>
        <v>10</v>
      </c>
      <c r="I23" s="430">
        <f t="shared" si="0"/>
        <v>10</v>
      </c>
    </row>
    <row r="24" spans="1:9" s="102" customFormat="1" ht="20.25" customHeight="1" x14ac:dyDescent="0.3">
      <c r="A24" s="83">
        <v>15</v>
      </c>
      <c r="B24" s="87" t="s">
        <v>261</v>
      </c>
      <c r="C24" s="85" t="s">
        <v>109</v>
      </c>
      <c r="D24" s="85" t="s">
        <v>93</v>
      </c>
      <c r="E24" s="143" t="s">
        <v>262</v>
      </c>
      <c r="F24" s="143" t="s">
        <v>118</v>
      </c>
      <c r="G24" s="397">
        <f>G25</f>
        <v>-20</v>
      </c>
      <c r="H24" s="400">
        <f>H26</f>
        <v>10</v>
      </c>
      <c r="I24" s="429">
        <f t="shared" si="0"/>
        <v>10</v>
      </c>
    </row>
    <row r="25" spans="1:9" s="102" customFormat="1" ht="57.75" customHeight="1" x14ac:dyDescent="0.3">
      <c r="A25" s="83">
        <v>16</v>
      </c>
      <c r="B25" s="87" t="s">
        <v>263</v>
      </c>
      <c r="C25" s="85" t="s">
        <v>109</v>
      </c>
      <c r="D25" s="85" t="s">
        <v>93</v>
      </c>
      <c r="E25" s="143" t="s">
        <v>264</v>
      </c>
      <c r="F25" s="143" t="s">
        <v>118</v>
      </c>
      <c r="G25" s="397">
        <f>G26</f>
        <v>-20</v>
      </c>
      <c r="H25" s="395">
        <f>H26</f>
        <v>10</v>
      </c>
      <c r="I25" s="429">
        <f t="shared" si="0"/>
        <v>10</v>
      </c>
    </row>
    <row r="26" spans="1:9" s="102" customFormat="1" ht="75" customHeight="1" x14ac:dyDescent="0.3">
      <c r="A26" s="83">
        <v>17</v>
      </c>
      <c r="B26" s="87" t="s">
        <v>99</v>
      </c>
      <c r="C26" s="85" t="s">
        <v>109</v>
      </c>
      <c r="D26" s="85" t="s">
        <v>93</v>
      </c>
      <c r="E26" s="143" t="s">
        <v>265</v>
      </c>
      <c r="F26" s="143" t="s">
        <v>98</v>
      </c>
      <c r="G26" s="397">
        <v>-20</v>
      </c>
      <c r="H26" s="395">
        <v>10</v>
      </c>
      <c r="I26" s="429">
        <f t="shared" si="0"/>
        <v>10</v>
      </c>
    </row>
    <row r="27" spans="1:9" s="102" customFormat="1" ht="72" x14ac:dyDescent="0.3">
      <c r="A27" s="83">
        <v>18</v>
      </c>
      <c r="B27" s="87" t="s">
        <v>168</v>
      </c>
      <c r="C27" s="85" t="s">
        <v>107</v>
      </c>
      <c r="D27" s="85" t="s">
        <v>93</v>
      </c>
      <c r="E27" s="143" t="s">
        <v>233</v>
      </c>
      <c r="F27" s="143" t="s">
        <v>118</v>
      </c>
      <c r="G27" s="403">
        <v>2.88</v>
      </c>
      <c r="H27" s="399">
        <v>74.88</v>
      </c>
      <c r="I27" s="430">
        <f t="shared" si="0"/>
        <v>74.88</v>
      </c>
    </row>
    <row r="28" spans="1:9" ht="36" x14ac:dyDescent="0.25">
      <c r="A28" s="83">
        <v>19</v>
      </c>
      <c r="B28" s="87" t="s">
        <v>261</v>
      </c>
      <c r="C28" s="85" t="s">
        <v>107</v>
      </c>
      <c r="D28" s="85" t="s">
        <v>93</v>
      </c>
      <c r="E28" s="85" t="s">
        <v>262</v>
      </c>
      <c r="F28" s="85" t="s">
        <v>118</v>
      </c>
      <c r="G28" s="395">
        <v>2.88</v>
      </c>
      <c r="H28" s="395">
        <v>74.88</v>
      </c>
      <c r="I28" s="429">
        <f t="shared" si="0"/>
        <v>74.88</v>
      </c>
    </row>
    <row r="29" spans="1:9" ht="58.5" customHeight="1" x14ac:dyDescent="0.25">
      <c r="A29" s="83">
        <v>20</v>
      </c>
      <c r="B29" s="87" t="s">
        <v>266</v>
      </c>
      <c r="C29" s="85" t="s">
        <v>107</v>
      </c>
      <c r="D29" s="85" t="s">
        <v>93</v>
      </c>
      <c r="E29" s="85" t="s">
        <v>267</v>
      </c>
      <c r="F29" s="85" t="s">
        <v>118</v>
      </c>
      <c r="G29" s="395">
        <v>2.88</v>
      </c>
      <c r="H29" s="395">
        <v>74.88</v>
      </c>
      <c r="I29" s="429">
        <f t="shared" si="0"/>
        <v>74.88</v>
      </c>
    </row>
    <row r="30" spans="1:9" ht="54" x14ac:dyDescent="0.25">
      <c r="A30" s="83">
        <v>21</v>
      </c>
      <c r="B30" s="87" t="s">
        <v>111</v>
      </c>
      <c r="C30" s="85" t="s">
        <v>107</v>
      </c>
      <c r="D30" s="85" t="s">
        <v>93</v>
      </c>
      <c r="E30" s="85" t="s">
        <v>268</v>
      </c>
      <c r="F30" s="85" t="s">
        <v>269</v>
      </c>
      <c r="G30" s="395">
        <v>2.88</v>
      </c>
      <c r="H30" s="395">
        <v>74.88</v>
      </c>
      <c r="I30" s="429">
        <f t="shared" si="0"/>
        <v>74.88</v>
      </c>
    </row>
    <row r="31" spans="1:9" ht="72" x14ac:dyDescent="0.25">
      <c r="A31" s="83">
        <v>22</v>
      </c>
      <c r="B31" s="87" t="s">
        <v>168</v>
      </c>
      <c r="C31" s="85" t="s">
        <v>110</v>
      </c>
      <c r="D31" s="85" t="s">
        <v>108</v>
      </c>
      <c r="E31" s="85" t="s">
        <v>233</v>
      </c>
      <c r="F31" s="85" t="s">
        <v>118</v>
      </c>
      <c r="G31" s="396">
        <f>G32</f>
        <v>-52</v>
      </c>
      <c r="H31" s="396">
        <f>H32</f>
        <v>70</v>
      </c>
      <c r="I31" s="430">
        <f t="shared" si="0"/>
        <v>70</v>
      </c>
    </row>
    <row r="32" spans="1:9" ht="36" x14ac:dyDescent="0.25">
      <c r="A32" s="83">
        <v>23</v>
      </c>
      <c r="B32" s="87" t="s">
        <v>261</v>
      </c>
      <c r="C32" s="85" t="s">
        <v>110</v>
      </c>
      <c r="D32" s="85" t="s">
        <v>108</v>
      </c>
      <c r="E32" s="85" t="s">
        <v>270</v>
      </c>
      <c r="F32" s="85" t="s">
        <v>118</v>
      </c>
      <c r="G32" s="395">
        <v>-52</v>
      </c>
      <c r="H32" s="400">
        <f>H33</f>
        <v>70</v>
      </c>
      <c r="I32" s="429">
        <f t="shared" si="0"/>
        <v>70</v>
      </c>
    </row>
    <row r="33" spans="1:9" ht="38.25" customHeight="1" x14ac:dyDescent="0.25">
      <c r="A33" s="83">
        <v>24</v>
      </c>
      <c r="B33" s="87" t="s">
        <v>271</v>
      </c>
      <c r="C33" s="85" t="s">
        <v>110</v>
      </c>
      <c r="D33" s="85" t="s">
        <v>108</v>
      </c>
      <c r="E33" s="85" t="s">
        <v>272</v>
      </c>
      <c r="F33" s="85" t="s">
        <v>118</v>
      </c>
      <c r="G33" s="395">
        <v>-52</v>
      </c>
      <c r="H33" s="395">
        <v>70</v>
      </c>
      <c r="I33" s="429">
        <v>70</v>
      </c>
    </row>
    <row r="34" spans="1:9" ht="54" x14ac:dyDescent="0.25">
      <c r="A34" s="83">
        <v>25</v>
      </c>
      <c r="B34" s="87" t="s">
        <v>99</v>
      </c>
      <c r="C34" s="85" t="s">
        <v>110</v>
      </c>
      <c r="D34" s="85" t="s">
        <v>108</v>
      </c>
      <c r="E34" s="85" t="s">
        <v>273</v>
      </c>
      <c r="F34" s="85" t="s">
        <v>98</v>
      </c>
      <c r="G34" s="395">
        <v>6</v>
      </c>
      <c r="H34" s="395">
        <v>8</v>
      </c>
      <c r="I34" s="429">
        <v>8</v>
      </c>
    </row>
    <row r="35" spans="1:9" ht="33.75" customHeight="1" x14ac:dyDescent="0.25">
      <c r="A35" s="83">
        <v>26</v>
      </c>
      <c r="B35" s="87" t="s">
        <v>373</v>
      </c>
      <c r="C35" s="85" t="s">
        <v>110</v>
      </c>
      <c r="D35" s="85" t="s">
        <v>108</v>
      </c>
      <c r="E35" s="85" t="s">
        <v>273</v>
      </c>
      <c r="F35" s="85" t="s">
        <v>374</v>
      </c>
      <c r="G35" s="395">
        <v>-60</v>
      </c>
      <c r="H35" s="395">
        <v>50</v>
      </c>
      <c r="I35" s="429">
        <v>50</v>
      </c>
    </row>
    <row r="36" spans="1:9" ht="36" x14ac:dyDescent="0.25">
      <c r="A36" s="83">
        <v>27</v>
      </c>
      <c r="B36" s="87" t="s">
        <v>100</v>
      </c>
      <c r="C36" s="85" t="s">
        <v>110</v>
      </c>
      <c r="D36" s="85" t="s">
        <v>108</v>
      </c>
      <c r="E36" s="85" t="s">
        <v>274</v>
      </c>
      <c r="F36" s="85" t="s">
        <v>102</v>
      </c>
      <c r="G36" s="395">
        <v>2</v>
      </c>
      <c r="H36" s="395">
        <v>12</v>
      </c>
      <c r="I36" s="429">
        <f t="shared" si="0"/>
        <v>12</v>
      </c>
    </row>
    <row r="37" spans="1:9" ht="18" x14ac:dyDescent="0.25">
      <c r="A37" s="83"/>
      <c r="B37" s="512" t="s">
        <v>40</v>
      </c>
      <c r="C37" s="512"/>
      <c r="D37" s="512"/>
      <c r="E37" s="512"/>
      <c r="F37" s="512"/>
      <c r="G37" s="395">
        <v>-148.82</v>
      </c>
      <c r="H37" s="395">
        <f>H31+H27+H23+H19+H14+H7</f>
        <v>1206.08</v>
      </c>
      <c r="I37" s="431">
        <f>I31+I27+I23+I19+I14+I7</f>
        <v>1206.08</v>
      </c>
    </row>
  </sheetData>
  <mergeCells count="4">
    <mergeCell ref="F1:I1"/>
    <mergeCell ref="A3:H3"/>
    <mergeCell ref="F4:H4"/>
    <mergeCell ref="B37:F37"/>
  </mergeCells>
  <printOptions gridLines="1"/>
  <pageMargins left="1.3385826771653544" right="0.35433070866141736" top="0.19685039370078741" bottom="0.19685039370078741" header="0.31496062992125984" footer="0.11811023622047245"/>
  <pageSetup paperSize="9" scale="48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60" workbookViewId="0">
      <selection activeCell="G21" sqref="G21"/>
    </sheetView>
  </sheetViews>
  <sheetFormatPr defaultRowHeight="13.2" x14ac:dyDescent="0.25"/>
  <cols>
    <col min="1" max="1" width="21" customWidth="1"/>
    <col min="2" max="2" width="35" customWidth="1"/>
    <col min="3" max="3" width="37.44140625" customWidth="1"/>
    <col min="4" max="4" width="13.77734375" customWidth="1"/>
    <col min="5" max="5" width="16.109375" customWidth="1"/>
    <col min="6" max="6" width="13" customWidth="1"/>
    <col min="7" max="7" width="13.44140625" customWidth="1"/>
    <col min="8" max="8" width="16.109375" customWidth="1"/>
    <col min="9" max="9" width="11.5546875" customWidth="1"/>
    <col min="10" max="10" width="15.109375" customWidth="1"/>
    <col min="11" max="11" width="16.44140625" customWidth="1"/>
    <col min="12" max="12" width="13.5546875" customWidth="1"/>
    <col min="13" max="13" width="15.5546875" customWidth="1"/>
    <col min="14" max="14" width="15.88671875" customWidth="1"/>
    <col min="15" max="15" width="16.88671875" customWidth="1"/>
  </cols>
  <sheetData>
    <row r="1" spans="1:15" ht="103.5" customHeight="1" x14ac:dyDescent="0.3">
      <c r="A1" s="526"/>
      <c r="B1" s="526"/>
      <c r="C1" s="526"/>
      <c r="D1" s="186"/>
      <c r="E1" s="186"/>
      <c r="F1" s="186"/>
      <c r="G1" s="186"/>
      <c r="H1" s="187"/>
      <c r="I1" s="187"/>
      <c r="J1" s="187"/>
      <c r="K1" s="187"/>
      <c r="L1" s="511" t="s">
        <v>551</v>
      </c>
      <c r="M1" s="511"/>
      <c r="N1" s="511"/>
      <c r="O1" s="511"/>
    </row>
    <row r="2" spans="1:15" ht="39.75" customHeight="1" x14ac:dyDescent="0.25">
      <c r="A2" s="527" t="s">
        <v>553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</row>
    <row r="3" spans="1:15" ht="18" x14ac:dyDescent="0.35">
      <c r="A3" s="188"/>
      <c r="B3" s="188"/>
      <c r="C3" s="188"/>
      <c r="D3" s="189"/>
      <c r="E3" s="189"/>
      <c r="F3" s="189"/>
      <c r="G3" s="189"/>
      <c r="H3" s="190"/>
      <c r="I3" s="190"/>
      <c r="J3" s="190"/>
      <c r="K3" s="190"/>
      <c r="L3" s="189"/>
      <c r="M3" s="528" t="s">
        <v>81</v>
      </c>
      <c r="N3" s="528"/>
      <c r="O3" s="528"/>
    </row>
    <row r="4" spans="1:15" ht="17.399999999999999" x14ac:dyDescent="0.25">
      <c r="A4" s="529" t="s">
        <v>301</v>
      </c>
      <c r="B4" s="529" t="s">
        <v>302</v>
      </c>
      <c r="C4" s="534" t="s">
        <v>303</v>
      </c>
      <c r="D4" s="535" t="s">
        <v>383</v>
      </c>
      <c r="E4" s="536"/>
      <c r="F4" s="536"/>
      <c r="G4" s="537"/>
      <c r="H4" s="523" t="s">
        <v>386</v>
      </c>
      <c r="I4" s="524"/>
      <c r="J4" s="524"/>
      <c r="K4" s="525"/>
      <c r="L4" s="523" t="s">
        <v>552</v>
      </c>
      <c r="M4" s="524"/>
      <c r="N4" s="524"/>
      <c r="O4" s="525"/>
    </row>
    <row r="5" spans="1:15" ht="17.399999999999999" x14ac:dyDescent="0.25">
      <c r="A5" s="530"/>
      <c r="B5" s="532"/>
      <c r="C5" s="534"/>
      <c r="D5" s="538" t="s">
        <v>304</v>
      </c>
      <c r="E5" s="535" t="s">
        <v>305</v>
      </c>
      <c r="F5" s="536"/>
      <c r="G5" s="537"/>
      <c r="H5" s="540" t="s">
        <v>304</v>
      </c>
      <c r="I5" s="523" t="s">
        <v>305</v>
      </c>
      <c r="J5" s="524"/>
      <c r="K5" s="525"/>
      <c r="L5" s="540" t="s">
        <v>304</v>
      </c>
      <c r="M5" s="523" t="s">
        <v>305</v>
      </c>
      <c r="N5" s="524"/>
      <c r="O5" s="525"/>
    </row>
    <row r="6" spans="1:15" ht="69.599999999999994" x14ac:dyDescent="0.25">
      <c r="A6" s="531"/>
      <c r="B6" s="533"/>
      <c r="C6" s="534"/>
      <c r="D6" s="539"/>
      <c r="E6" s="191" t="s">
        <v>306</v>
      </c>
      <c r="F6" s="191" t="s">
        <v>307</v>
      </c>
      <c r="G6" s="192" t="s">
        <v>308</v>
      </c>
      <c r="H6" s="541"/>
      <c r="I6" s="192" t="s">
        <v>306</v>
      </c>
      <c r="J6" s="192" t="s">
        <v>307</v>
      </c>
      <c r="K6" s="192" t="s">
        <v>308</v>
      </c>
      <c r="L6" s="541"/>
      <c r="M6" s="192" t="s">
        <v>306</v>
      </c>
      <c r="N6" s="192" t="s">
        <v>307</v>
      </c>
      <c r="O6" s="192" t="s">
        <v>308</v>
      </c>
    </row>
    <row r="7" spans="1:15" ht="234" x14ac:dyDescent="0.25">
      <c r="A7" s="193" t="s">
        <v>309</v>
      </c>
      <c r="B7" s="352" t="s">
        <v>317</v>
      </c>
      <c r="C7" s="353" t="s">
        <v>318</v>
      </c>
      <c r="D7" s="433">
        <f>G7</f>
        <v>74.88</v>
      </c>
      <c r="E7" s="354">
        <v>0</v>
      </c>
      <c r="F7" s="354">
        <v>0</v>
      </c>
      <c r="G7" s="432">
        <v>74.88</v>
      </c>
      <c r="H7" s="434">
        <f>K7</f>
        <v>74.88</v>
      </c>
      <c r="I7" s="355">
        <v>0</v>
      </c>
      <c r="J7" s="355">
        <v>0</v>
      </c>
      <c r="K7" s="436">
        <v>74.88</v>
      </c>
      <c r="L7" s="434">
        <f>O7</f>
        <v>74.88</v>
      </c>
      <c r="M7" s="355">
        <v>0</v>
      </c>
      <c r="N7" s="355">
        <v>0</v>
      </c>
      <c r="O7" s="435">
        <v>74.88</v>
      </c>
    </row>
    <row r="8" spans="1:15" ht="18" x14ac:dyDescent="0.3">
      <c r="A8" s="194" t="s">
        <v>304</v>
      </c>
      <c r="B8" s="195"/>
      <c r="C8" s="196"/>
      <c r="D8" s="437">
        <f>D7</f>
        <v>74.88</v>
      </c>
      <c r="E8" s="437">
        <f t="shared" ref="E8:O8" si="0">E7</f>
        <v>0</v>
      </c>
      <c r="F8" s="437">
        <f t="shared" si="0"/>
        <v>0</v>
      </c>
      <c r="G8" s="437">
        <f t="shared" si="0"/>
        <v>74.88</v>
      </c>
      <c r="H8" s="437">
        <f t="shared" si="0"/>
        <v>74.88</v>
      </c>
      <c r="I8" s="437">
        <f t="shared" si="0"/>
        <v>0</v>
      </c>
      <c r="J8" s="437">
        <f t="shared" si="0"/>
        <v>0</v>
      </c>
      <c r="K8" s="437">
        <f t="shared" si="0"/>
        <v>74.88</v>
      </c>
      <c r="L8" s="437">
        <f t="shared" si="0"/>
        <v>74.88</v>
      </c>
      <c r="M8" s="437">
        <f t="shared" si="0"/>
        <v>0</v>
      </c>
      <c r="N8" s="437">
        <f t="shared" si="0"/>
        <v>0</v>
      </c>
      <c r="O8" s="437">
        <f t="shared" si="0"/>
        <v>74.88</v>
      </c>
    </row>
  </sheetData>
  <mergeCells count="16">
    <mergeCell ref="M5:O5"/>
    <mergeCell ref="A1:C1"/>
    <mergeCell ref="L1:O1"/>
    <mergeCell ref="A2:O2"/>
    <mergeCell ref="M3:O3"/>
    <mergeCell ref="A4:A6"/>
    <mergeCell ref="B4:B6"/>
    <mergeCell ref="C4:C6"/>
    <mergeCell ref="D4:G4"/>
    <mergeCell ref="H4:K4"/>
    <mergeCell ref="L4:O4"/>
    <mergeCell ref="D5:D6"/>
    <mergeCell ref="E5:G5"/>
    <mergeCell ref="H5:H6"/>
    <mergeCell ref="I5:K5"/>
    <mergeCell ref="L5:L6"/>
  </mergeCells>
  <pageMargins left="0.7" right="0.7" top="0.75" bottom="0.75" header="0.3" footer="0.3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Layout" topLeftCell="B32" zoomScale="60" zoomScalePageLayoutView="60" workbookViewId="0">
      <pane ySplit="6192"/>
      <selection activeCell="F43" sqref="F43"/>
      <selection pane="bottomLeft" activeCell="B29" sqref="B29"/>
    </sheetView>
  </sheetViews>
  <sheetFormatPr defaultRowHeight="13.2" x14ac:dyDescent="0.25"/>
  <cols>
    <col min="1" max="1" width="15.88671875" customWidth="1"/>
    <col min="2" max="2" width="49.5546875" customWidth="1"/>
    <col min="3" max="3" width="87.33203125" customWidth="1"/>
    <col min="4" max="4" width="36.44140625" customWidth="1"/>
    <col min="5" max="5" width="29.5546875" customWidth="1"/>
    <col min="6" max="6" width="26.88671875" customWidth="1"/>
    <col min="7" max="7" width="25.33203125" customWidth="1"/>
    <col min="8" max="8" width="23.109375" customWidth="1"/>
    <col min="9" max="9" width="18.5546875" customWidth="1"/>
  </cols>
  <sheetData>
    <row r="1" spans="1:10" ht="177.75" customHeight="1" x14ac:dyDescent="0.5">
      <c r="A1" s="205"/>
      <c r="B1" s="206"/>
      <c r="C1" s="207"/>
      <c r="D1" s="207"/>
      <c r="E1" s="207"/>
      <c r="F1" s="562" t="s">
        <v>554</v>
      </c>
      <c r="G1" s="562"/>
      <c r="H1" s="562"/>
      <c r="I1" s="562"/>
      <c r="J1" s="208"/>
    </row>
    <row r="2" spans="1:10" ht="39" customHeight="1" x14ac:dyDescent="0.45">
      <c r="A2" s="209"/>
      <c r="B2" s="549" t="s">
        <v>555</v>
      </c>
      <c r="C2" s="549"/>
      <c r="D2" s="549"/>
      <c r="E2" s="549"/>
      <c r="F2" s="549"/>
      <c r="G2" s="549"/>
      <c r="H2" s="549"/>
      <c r="I2" s="549"/>
      <c r="J2" s="208"/>
    </row>
    <row r="3" spans="1:10" ht="28.8" x14ac:dyDescent="0.45">
      <c r="A3" s="210"/>
      <c r="B3" s="211"/>
      <c r="C3" s="212"/>
      <c r="D3" s="213"/>
      <c r="E3" s="214"/>
      <c r="F3" s="215"/>
      <c r="G3" s="215"/>
      <c r="H3" s="215"/>
      <c r="I3" s="216"/>
      <c r="J3" s="208"/>
    </row>
    <row r="4" spans="1:10" ht="32.25" customHeight="1" x14ac:dyDescent="0.45">
      <c r="A4" s="550" t="s">
        <v>310</v>
      </c>
      <c r="B4" s="550"/>
      <c r="C4" s="217" t="s">
        <v>323</v>
      </c>
      <c r="D4" s="218"/>
      <c r="E4" s="219"/>
      <c r="F4" s="219"/>
      <c r="G4" s="220"/>
      <c r="H4" s="219"/>
      <c r="I4" s="219"/>
      <c r="J4" s="208"/>
    </row>
    <row r="5" spans="1:10" ht="28.2" x14ac:dyDescent="0.45">
      <c r="A5" s="221"/>
      <c r="B5" s="222"/>
      <c r="C5" s="222"/>
      <c r="D5" s="223"/>
      <c r="E5" s="219"/>
      <c r="F5" s="224"/>
      <c r="G5" s="225"/>
      <c r="H5" s="225"/>
      <c r="I5" s="225"/>
      <c r="J5" s="208"/>
    </row>
    <row r="6" spans="1:10" ht="27.6" x14ac:dyDescent="0.45">
      <c r="A6" s="551" t="s">
        <v>311</v>
      </c>
      <c r="B6" s="551"/>
      <c r="C6" s="551"/>
      <c r="D6" s="551" t="s">
        <v>360</v>
      </c>
      <c r="E6" s="551" t="s">
        <v>367</v>
      </c>
      <c r="F6" s="551" t="s">
        <v>557</v>
      </c>
      <c r="G6" s="542" t="s">
        <v>361</v>
      </c>
      <c r="H6" s="542"/>
      <c r="I6" s="542"/>
      <c r="J6" s="208"/>
    </row>
    <row r="7" spans="1:10" ht="27.75" customHeight="1" x14ac:dyDescent="0.45">
      <c r="A7" s="551"/>
      <c r="B7" s="551"/>
      <c r="C7" s="551"/>
      <c r="D7" s="551"/>
      <c r="E7" s="551"/>
      <c r="F7" s="551"/>
      <c r="G7" s="542"/>
      <c r="H7" s="542"/>
      <c r="I7" s="542"/>
      <c r="J7" s="208"/>
    </row>
    <row r="8" spans="1:10" ht="27.6" x14ac:dyDescent="0.45">
      <c r="A8" s="542" t="s">
        <v>324</v>
      </c>
      <c r="B8" s="552"/>
      <c r="C8" s="553" t="s">
        <v>312</v>
      </c>
      <c r="D8" s="551"/>
      <c r="E8" s="551"/>
      <c r="F8" s="551"/>
      <c r="G8" s="559" t="s">
        <v>372</v>
      </c>
      <c r="H8" s="559" t="s">
        <v>387</v>
      </c>
      <c r="I8" s="559" t="s">
        <v>556</v>
      </c>
      <c r="J8" s="208"/>
    </row>
    <row r="9" spans="1:10" ht="333.6" customHeight="1" x14ac:dyDescent="0.45">
      <c r="A9" s="542"/>
      <c r="B9" s="552"/>
      <c r="C9" s="551"/>
      <c r="D9" s="551"/>
      <c r="E9" s="551"/>
      <c r="F9" s="551"/>
      <c r="G9" s="560"/>
      <c r="H9" s="561"/>
      <c r="I9" s="561"/>
      <c r="J9" s="208"/>
    </row>
    <row r="10" spans="1:10" ht="28.2" x14ac:dyDescent="0.45">
      <c r="A10" s="542">
        <v>1</v>
      </c>
      <c r="B10" s="542"/>
      <c r="C10" s="226">
        <v>2</v>
      </c>
      <c r="D10" s="227">
        <v>3</v>
      </c>
      <c r="E10" s="228">
        <v>4</v>
      </c>
      <c r="F10" s="228">
        <v>5</v>
      </c>
      <c r="G10" s="228">
        <v>6</v>
      </c>
      <c r="H10" s="228">
        <v>7</v>
      </c>
      <c r="I10" s="228">
        <v>8</v>
      </c>
      <c r="J10" s="208"/>
    </row>
    <row r="11" spans="1:10" ht="65.25" customHeight="1" x14ac:dyDescent="0.45">
      <c r="A11" s="229" t="s">
        <v>118</v>
      </c>
      <c r="B11" s="230" t="s">
        <v>23</v>
      </c>
      <c r="C11" s="231" t="s">
        <v>24</v>
      </c>
      <c r="D11" s="232"/>
      <c r="E11" s="421">
        <f>E12</f>
        <v>1553</v>
      </c>
      <c r="F11" s="421">
        <f>F12</f>
        <v>621.55592000000001</v>
      </c>
      <c r="G11" s="421">
        <f>G12</f>
        <v>1309</v>
      </c>
      <c r="H11" s="233">
        <f>H12</f>
        <v>1309</v>
      </c>
      <c r="I11" s="233">
        <f>I12</f>
        <v>1309</v>
      </c>
      <c r="J11" s="208"/>
    </row>
    <row r="12" spans="1:10" ht="44.25" customHeight="1" x14ac:dyDescent="0.45">
      <c r="A12" s="234"/>
      <c r="B12" s="235"/>
      <c r="C12" s="236" t="s">
        <v>25</v>
      </c>
      <c r="D12" s="237"/>
      <c r="E12" s="421">
        <f>E13+E16+E18+E21</f>
        <v>1553</v>
      </c>
      <c r="F12" s="421">
        <f>F13+F16+F18+F21</f>
        <v>621.55592000000001</v>
      </c>
      <c r="G12" s="421">
        <f>G13+G16+G18+G21</f>
        <v>1309</v>
      </c>
      <c r="H12" s="233">
        <f>H13+H16+H18+H21</f>
        <v>1309</v>
      </c>
      <c r="I12" s="233">
        <f>I13+I16+I18+I21</f>
        <v>1309</v>
      </c>
      <c r="J12" s="208"/>
    </row>
    <row r="13" spans="1:10" ht="60.75" customHeight="1" x14ac:dyDescent="0.45">
      <c r="A13" s="238">
        <v>182</v>
      </c>
      <c r="B13" s="239" t="s">
        <v>325</v>
      </c>
      <c r="C13" s="240" t="s">
        <v>27</v>
      </c>
      <c r="D13" s="241"/>
      <c r="E13" s="419">
        <f>E14+E15</f>
        <v>500</v>
      </c>
      <c r="F13" s="419">
        <f>F14+F15</f>
        <v>356.28232000000003</v>
      </c>
      <c r="G13" s="419">
        <f>G14+G15</f>
        <v>520</v>
      </c>
      <c r="H13" s="242">
        <f>H14+H15</f>
        <v>520</v>
      </c>
      <c r="I13" s="242">
        <f>I14+I15</f>
        <v>520</v>
      </c>
      <c r="J13" s="208"/>
    </row>
    <row r="14" spans="1:10" ht="195" customHeight="1" x14ac:dyDescent="0.45">
      <c r="A14" s="243">
        <v>182</v>
      </c>
      <c r="B14" s="244" t="s">
        <v>326</v>
      </c>
      <c r="C14" s="245" t="s">
        <v>327</v>
      </c>
      <c r="D14" s="246" t="s">
        <v>328</v>
      </c>
      <c r="E14" s="418">
        <v>500</v>
      </c>
      <c r="F14" s="418">
        <v>356.28232000000003</v>
      </c>
      <c r="G14" s="418">
        <v>520</v>
      </c>
      <c r="H14" s="247">
        <v>520</v>
      </c>
      <c r="I14" s="247">
        <v>520</v>
      </c>
      <c r="J14" s="208"/>
    </row>
    <row r="15" spans="1:10" ht="171.75" customHeight="1" x14ac:dyDescent="0.45">
      <c r="A15" s="243">
        <v>182</v>
      </c>
      <c r="B15" s="244" t="s">
        <v>329</v>
      </c>
      <c r="C15" s="245" t="s">
        <v>330</v>
      </c>
      <c r="D15" s="246" t="s">
        <v>328</v>
      </c>
      <c r="E15" s="247"/>
      <c r="F15" s="418">
        <v>0</v>
      </c>
      <c r="G15" s="247"/>
      <c r="H15" s="247"/>
      <c r="I15" s="247"/>
      <c r="J15" s="208"/>
    </row>
    <row r="16" spans="1:10" ht="40.5" customHeight="1" x14ac:dyDescent="0.45">
      <c r="A16" s="238">
        <v>801</v>
      </c>
      <c r="B16" s="239" t="s">
        <v>30</v>
      </c>
      <c r="C16" s="248" t="s">
        <v>31</v>
      </c>
      <c r="D16" s="249"/>
      <c r="E16" s="419">
        <f>E17</f>
        <v>2</v>
      </c>
      <c r="F16" s="419">
        <f>F17</f>
        <v>1.01</v>
      </c>
      <c r="G16" s="419">
        <f>G17</f>
        <v>2</v>
      </c>
      <c r="H16" s="242">
        <f>H17</f>
        <v>2</v>
      </c>
      <c r="I16" s="242">
        <f>I17</f>
        <v>2</v>
      </c>
      <c r="J16" s="208"/>
    </row>
    <row r="17" spans="1:10" ht="124.5" customHeight="1" x14ac:dyDescent="0.45">
      <c r="A17" s="250" t="s">
        <v>112</v>
      </c>
      <c r="B17" s="251" t="s">
        <v>362</v>
      </c>
      <c r="C17" s="252" t="s">
        <v>363</v>
      </c>
      <c r="D17" s="253" t="s">
        <v>348</v>
      </c>
      <c r="E17" s="420">
        <v>2</v>
      </c>
      <c r="F17" s="420">
        <v>1.01</v>
      </c>
      <c r="G17" s="420">
        <v>2</v>
      </c>
      <c r="H17" s="254">
        <v>2</v>
      </c>
      <c r="I17" s="254">
        <v>2</v>
      </c>
      <c r="J17" s="208"/>
    </row>
    <row r="18" spans="1:10" ht="37.5" customHeight="1" x14ac:dyDescent="0.45">
      <c r="A18" s="255" t="s">
        <v>118</v>
      </c>
      <c r="B18" s="239" t="s">
        <v>332</v>
      </c>
      <c r="C18" s="240" t="s">
        <v>333</v>
      </c>
      <c r="D18" s="241"/>
      <c r="E18" s="419">
        <f>E19+E20</f>
        <v>86</v>
      </c>
      <c r="F18" s="419">
        <f>F19+F20</f>
        <v>36.943829999999998</v>
      </c>
      <c r="G18" s="419">
        <f>G19+G20</f>
        <v>87</v>
      </c>
      <c r="H18" s="242">
        <f>H19+H20</f>
        <v>87</v>
      </c>
      <c r="I18" s="242">
        <f>I19+I20</f>
        <v>87</v>
      </c>
      <c r="J18" s="208"/>
    </row>
    <row r="19" spans="1:10" ht="186.75" customHeight="1" x14ac:dyDescent="0.45">
      <c r="A19" s="243">
        <v>182</v>
      </c>
      <c r="B19" s="244" t="s">
        <v>334</v>
      </c>
      <c r="C19" s="245" t="s">
        <v>335</v>
      </c>
      <c r="D19" s="246" t="s">
        <v>328</v>
      </c>
      <c r="E19" s="418">
        <v>86</v>
      </c>
      <c r="F19" s="418">
        <v>36.943829999999998</v>
      </c>
      <c r="G19" s="418">
        <v>87</v>
      </c>
      <c r="H19" s="247">
        <v>87</v>
      </c>
      <c r="I19" s="247">
        <v>87</v>
      </c>
      <c r="J19" s="208"/>
    </row>
    <row r="20" spans="1:10" ht="117" customHeight="1" x14ac:dyDescent="0.45">
      <c r="A20" s="243">
        <v>182</v>
      </c>
      <c r="B20" s="244" t="s">
        <v>336</v>
      </c>
      <c r="C20" s="245" t="s">
        <v>337</v>
      </c>
      <c r="D20" s="246" t="s">
        <v>328</v>
      </c>
      <c r="E20" s="247"/>
      <c r="F20" s="418"/>
      <c r="G20" s="247"/>
      <c r="H20" s="247"/>
      <c r="I20" s="247"/>
      <c r="J20" s="208"/>
    </row>
    <row r="21" spans="1:10" ht="31.5" customHeight="1" x14ac:dyDescent="0.45">
      <c r="A21" s="256" t="s">
        <v>118</v>
      </c>
      <c r="B21" s="257" t="s">
        <v>223</v>
      </c>
      <c r="C21" s="258" t="s">
        <v>218</v>
      </c>
      <c r="D21" s="259"/>
      <c r="E21" s="419">
        <f>E22+E23</f>
        <v>965</v>
      </c>
      <c r="F21" s="422">
        <f>F22+F23</f>
        <v>227.31977000000001</v>
      </c>
      <c r="G21" s="422">
        <f>G22+G23</f>
        <v>700</v>
      </c>
      <c r="H21" s="260">
        <f>H22+H23</f>
        <v>700</v>
      </c>
      <c r="I21" s="260">
        <f>I22+I23</f>
        <v>700</v>
      </c>
      <c r="J21" s="208"/>
    </row>
    <row r="22" spans="1:10" ht="175.5" customHeight="1" x14ac:dyDescent="0.45">
      <c r="A22" s="261" t="s">
        <v>331</v>
      </c>
      <c r="B22" s="244" t="s">
        <v>338</v>
      </c>
      <c r="C22" s="245" t="s">
        <v>339</v>
      </c>
      <c r="D22" s="246" t="s">
        <v>328</v>
      </c>
      <c r="E22" s="418">
        <v>685</v>
      </c>
      <c r="F22" s="418">
        <v>151.59210999999999</v>
      </c>
      <c r="G22" s="418">
        <v>420</v>
      </c>
      <c r="H22" s="247">
        <v>420</v>
      </c>
      <c r="I22" s="247">
        <v>420</v>
      </c>
      <c r="J22" s="208"/>
    </row>
    <row r="23" spans="1:10" ht="184.5" customHeight="1" x14ac:dyDescent="0.45">
      <c r="A23" s="243">
        <v>182</v>
      </c>
      <c r="B23" s="244" t="s">
        <v>340</v>
      </c>
      <c r="C23" s="245" t="s">
        <v>341</v>
      </c>
      <c r="D23" s="246" t="s">
        <v>328</v>
      </c>
      <c r="E23" s="418">
        <v>280</v>
      </c>
      <c r="F23" s="418">
        <v>75.72766</v>
      </c>
      <c r="G23" s="418">
        <v>280</v>
      </c>
      <c r="H23" s="247">
        <v>280</v>
      </c>
      <c r="I23" s="247">
        <v>280</v>
      </c>
      <c r="J23" s="208"/>
    </row>
    <row r="24" spans="1:10" ht="34.5" customHeight="1" x14ac:dyDescent="0.45">
      <c r="A24" s="262"/>
      <c r="B24" s="263"/>
      <c r="C24" s="264" t="s">
        <v>342</v>
      </c>
      <c r="D24" s="265"/>
      <c r="E24" s="417">
        <f>E13+E16+E18+E21</f>
        <v>1553</v>
      </c>
      <c r="F24" s="417">
        <f>F13+F16+F18+F21</f>
        <v>621.55592000000001</v>
      </c>
      <c r="G24" s="417">
        <f>G13+G16+G18+G21</f>
        <v>1309</v>
      </c>
      <c r="H24" s="266">
        <f>H13+H16+H18+H21</f>
        <v>1309</v>
      </c>
      <c r="I24" s="266">
        <f>I13+I16+I18+I21</f>
        <v>1309</v>
      </c>
      <c r="J24" s="208"/>
    </row>
    <row r="25" spans="1:10" ht="69" customHeight="1" x14ac:dyDescent="0.45">
      <c r="A25" s="262"/>
      <c r="B25" s="263"/>
      <c r="C25" s="264" t="s">
        <v>343</v>
      </c>
      <c r="D25" s="265"/>
      <c r="E25" s="417">
        <f>E24</f>
        <v>1553</v>
      </c>
      <c r="F25" s="417">
        <f>F24</f>
        <v>621.55592000000001</v>
      </c>
      <c r="G25" s="417">
        <f>G24</f>
        <v>1309</v>
      </c>
      <c r="H25" s="266">
        <f>H24</f>
        <v>1309</v>
      </c>
      <c r="I25" s="266">
        <f>I24</f>
        <v>1309</v>
      </c>
      <c r="J25" s="208"/>
    </row>
    <row r="26" spans="1:10" ht="45.75" customHeight="1" x14ac:dyDescent="0.45">
      <c r="A26" s="267" t="s">
        <v>118</v>
      </c>
      <c r="B26" s="268" t="s">
        <v>35</v>
      </c>
      <c r="C26" s="268" t="s">
        <v>344</v>
      </c>
      <c r="D26" s="269"/>
      <c r="E26" s="416">
        <f>E27</f>
        <v>5753.7058200000001</v>
      </c>
      <c r="F26" s="416">
        <f>F27</f>
        <v>5169.4930800000002</v>
      </c>
      <c r="G26" s="416">
        <f>G27</f>
        <v>5753.7058200000001</v>
      </c>
      <c r="H26" s="270">
        <f>H27</f>
        <v>2308.9</v>
      </c>
      <c r="I26" s="270">
        <f>I27</f>
        <v>2324.8000000000002</v>
      </c>
      <c r="J26" s="208"/>
    </row>
    <row r="27" spans="1:10" ht="100.5" customHeight="1" x14ac:dyDescent="0.45">
      <c r="A27" s="267" t="s">
        <v>118</v>
      </c>
      <c r="B27" s="268" t="s">
        <v>128</v>
      </c>
      <c r="C27" s="268" t="s">
        <v>345</v>
      </c>
      <c r="D27" s="271"/>
      <c r="E27" s="415">
        <v>5753.7058200000001</v>
      </c>
      <c r="F27" s="415">
        <v>5169.4930800000002</v>
      </c>
      <c r="G27" s="415">
        <v>5753.7058200000001</v>
      </c>
      <c r="H27" s="272">
        <f>H28+H30+H38</f>
        <v>2308.9</v>
      </c>
      <c r="I27" s="272">
        <f>I28+I30+I38</f>
        <v>2324.8000000000002</v>
      </c>
      <c r="J27" s="208"/>
    </row>
    <row r="28" spans="1:10" ht="57" customHeight="1" x14ac:dyDescent="0.45">
      <c r="A28" s="273" t="s">
        <v>118</v>
      </c>
      <c r="B28" s="274" t="s">
        <v>391</v>
      </c>
      <c r="C28" s="274" t="s">
        <v>346</v>
      </c>
      <c r="D28" s="275"/>
      <c r="E28" s="414">
        <f>E29</f>
        <v>899.6</v>
      </c>
      <c r="F28" s="414">
        <f>F29</f>
        <v>868.322</v>
      </c>
      <c r="G28" s="414">
        <f>G29</f>
        <v>897.5</v>
      </c>
      <c r="H28" s="276">
        <f>H29</f>
        <v>876.6</v>
      </c>
      <c r="I28" s="276">
        <f>I29</f>
        <v>876.6</v>
      </c>
      <c r="J28" s="208"/>
    </row>
    <row r="29" spans="1:10" ht="105.75" customHeight="1" x14ac:dyDescent="0.45">
      <c r="A29" s="277" t="s">
        <v>112</v>
      </c>
      <c r="B29" s="245" t="s">
        <v>418</v>
      </c>
      <c r="C29" s="245" t="s">
        <v>347</v>
      </c>
      <c r="D29" s="246" t="s">
        <v>348</v>
      </c>
      <c r="E29" s="409">
        <v>899.6</v>
      </c>
      <c r="F29" s="409">
        <v>868.322</v>
      </c>
      <c r="G29" s="410">
        <v>897.5</v>
      </c>
      <c r="H29" s="278">
        <v>876.6</v>
      </c>
      <c r="I29" s="278">
        <v>876.6</v>
      </c>
      <c r="J29" s="208"/>
    </row>
    <row r="30" spans="1:10" ht="66" customHeight="1" x14ac:dyDescent="0.45">
      <c r="A30" s="273" t="s">
        <v>118</v>
      </c>
      <c r="B30" s="274" t="s">
        <v>388</v>
      </c>
      <c r="C30" s="274" t="s">
        <v>349</v>
      </c>
      <c r="D30" s="275"/>
      <c r="E30" s="414">
        <v>380.9</v>
      </c>
      <c r="F30" s="414">
        <v>258.74725999999998</v>
      </c>
      <c r="G30" s="414">
        <v>380.9</v>
      </c>
      <c r="H30" s="276">
        <f>H31+H35</f>
        <v>431.6</v>
      </c>
      <c r="I30" s="276">
        <f>I31</f>
        <v>447.5</v>
      </c>
      <c r="J30" s="208"/>
    </row>
    <row r="31" spans="1:10" ht="117.75" customHeight="1" x14ac:dyDescent="0.45">
      <c r="A31" s="277" t="s">
        <v>112</v>
      </c>
      <c r="B31" s="245" t="s">
        <v>205</v>
      </c>
      <c r="C31" s="245" t="s">
        <v>437</v>
      </c>
      <c r="D31" s="246" t="s">
        <v>348</v>
      </c>
      <c r="E31" s="409">
        <v>369.9</v>
      </c>
      <c r="F31" s="409">
        <v>276.69785999999999</v>
      </c>
      <c r="G31" s="410">
        <v>412.1</v>
      </c>
      <c r="H31" s="278">
        <v>431.6</v>
      </c>
      <c r="I31" s="278">
        <v>447.5</v>
      </c>
      <c r="J31" s="208"/>
    </row>
    <row r="32" spans="1:10" s="367" customFormat="1" ht="117.75" customHeight="1" x14ac:dyDescent="0.45">
      <c r="A32" s="277" t="s">
        <v>112</v>
      </c>
      <c r="B32" s="245" t="s">
        <v>422</v>
      </c>
      <c r="C32" s="245" t="s">
        <v>423</v>
      </c>
      <c r="D32" s="382" t="s">
        <v>348</v>
      </c>
      <c r="E32" s="409">
        <v>11</v>
      </c>
      <c r="F32" s="409">
        <v>11</v>
      </c>
      <c r="G32" s="410">
        <v>13.6</v>
      </c>
      <c r="H32" s="278">
        <v>13.6</v>
      </c>
      <c r="I32" s="278">
        <v>13.6</v>
      </c>
      <c r="J32" s="208"/>
    </row>
    <row r="33" spans="1:11" s="365" customFormat="1" ht="93.75" customHeight="1" x14ac:dyDescent="0.45">
      <c r="A33" s="273" t="s">
        <v>118</v>
      </c>
      <c r="B33" s="274" t="s">
        <v>391</v>
      </c>
      <c r="C33" s="369" t="s">
        <v>390</v>
      </c>
      <c r="D33" s="370"/>
      <c r="E33" s="413">
        <v>3278.4058199999999</v>
      </c>
      <c r="F33" s="413">
        <v>3180.3818200000001</v>
      </c>
      <c r="G33" s="423">
        <v>3278.4058199999999</v>
      </c>
      <c r="H33" s="371">
        <v>0</v>
      </c>
      <c r="I33" s="371">
        <v>0</v>
      </c>
      <c r="J33" s="208"/>
    </row>
    <row r="34" spans="1:11" s="367" customFormat="1" ht="79.2" customHeight="1" x14ac:dyDescent="0.45">
      <c r="A34" s="277" t="s">
        <v>112</v>
      </c>
      <c r="B34" s="245" t="s">
        <v>381</v>
      </c>
      <c r="C34" s="245" t="s">
        <v>438</v>
      </c>
      <c r="D34" s="390">
        <v>0</v>
      </c>
      <c r="E34" s="409">
        <v>361.5</v>
      </c>
      <c r="F34" s="409">
        <v>317.2</v>
      </c>
      <c r="G34" s="410">
        <v>361.5</v>
      </c>
      <c r="H34" s="278">
        <v>0</v>
      </c>
      <c r="I34" s="278">
        <v>0</v>
      </c>
      <c r="J34" s="208"/>
    </row>
    <row r="35" spans="1:11" s="356" customFormat="1" ht="79.2" customHeight="1" x14ac:dyDescent="0.45">
      <c r="A35" s="277" t="s">
        <v>112</v>
      </c>
      <c r="B35" s="245" t="s">
        <v>204</v>
      </c>
      <c r="C35" s="245" t="s">
        <v>509</v>
      </c>
      <c r="D35" s="357">
        <v>0</v>
      </c>
      <c r="E35" s="409">
        <v>630.72400000000005</v>
      </c>
      <c r="F35" s="425">
        <v>604</v>
      </c>
      <c r="G35" s="410">
        <v>0</v>
      </c>
      <c r="H35" s="278">
        <v>0</v>
      </c>
      <c r="I35" s="278">
        <v>0</v>
      </c>
      <c r="J35" s="208"/>
    </row>
    <row r="36" spans="1:11" s="365" customFormat="1" ht="203.25" customHeight="1" x14ac:dyDescent="0.45">
      <c r="A36" s="277" t="s">
        <v>112</v>
      </c>
      <c r="B36" s="245" t="s">
        <v>381</v>
      </c>
      <c r="C36" s="245" t="s">
        <v>436</v>
      </c>
      <c r="D36" s="366" t="s">
        <v>348</v>
      </c>
      <c r="E36" s="409">
        <v>468</v>
      </c>
      <c r="F36" s="409">
        <v>468</v>
      </c>
      <c r="G36" s="410">
        <v>0</v>
      </c>
      <c r="H36" s="278">
        <v>0</v>
      </c>
      <c r="I36" s="278">
        <v>0</v>
      </c>
      <c r="J36" s="208"/>
    </row>
    <row r="37" spans="1:11" s="367" customFormat="1" ht="203.25" customHeight="1" x14ac:dyDescent="0.45">
      <c r="A37" s="277" t="s">
        <v>112</v>
      </c>
      <c r="B37" s="245" t="s">
        <v>380</v>
      </c>
      <c r="C37" s="245" t="s">
        <v>435</v>
      </c>
      <c r="D37" s="368" t="s">
        <v>348</v>
      </c>
      <c r="E37" s="409">
        <v>1818.18182</v>
      </c>
      <c r="F37" s="409">
        <v>1818.18182</v>
      </c>
      <c r="G37" s="410">
        <v>0</v>
      </c>
      <c r="H37" s="278">
        <v>0</v>
      </c>
      <c r="I37" s="278">
        <v>0</v>
      </c>
      <c r="J37" s="208"/>
    </row>
    <row r="38" spans="1:11" ht="42.75" customHeight="1" x14ac:dyDescent="0.45">
      <c r="A38" s="273" t="s">
        <v>118</v>
      </c>
      <c r="B38" s="274" t="s">
        <v>389</v>
      </c>
      <c r="C38" s="274" t="s">
        <v>247</v>
      </c>
      <c r="D38" s="275"/>
      <c r="E38" s="412">
        <v>1292.3530000000001</v>
      </c>
      <c r="F38" s="412">
        <v>1023.553</v>
      </c>
      <c r="G38" s="412">
        <v>1292.3530000000001</v>
      </c>
      <c r="H38" s="279">
        <f>H39</f>
        <v>1000.7</v>
      </c>
      <c r="I38" s="279">
        <f>I39</f>
        <v>1000.7</v>
      </c>
      <c r="J38" s="208"/>
    </row>
    <row r="39" spans="1:11" ht="189" customHeight="1" x14ac:dyDescent="0.45">
      <c r="A39" s="277" t="s">
        <v>112</v>
      </c>
      <c r="B39" s="245" t="s">
        <v>420</v>
      </c>
      <c r="C39" s="280" t="s">
        <v>434</v>
      </c>
      <c r="D39" s="246" t="s">
        <v>348</v>
      </c>
      <c r="E39" s="410">
        <v>1194.8</v>
      </c>
      <c r="F39" s="409">
        <v>996</v>
      </c>
      <c r="G39" s="418">
        <v>1006.8</v>
      </c>
      <c r="H39" s="247">
        <v>1000.7</v>
      </c>
      <c r="I39" s="247">
        <v>1000.7</v>
      </c>
      <c r="J39" s="208"/>
    </row>
    <row r="40" spans="1:11" s="359" customFormat="1" ht="118.5" customHeight="1" x14ac:dyDescent="0.45">
      <c r="A40" s="277" t="s">
        <v>112</v>
      </c>
      <c r="B40" s="245" t="s">
        <v>378</v>
      </c>
      <c r="C40" s="280" t="s">
        <v>379</v>
      </c>
      <c r="D40" s="360"/>
      <c r="E40" s="424">
        <v>97.552999999999997</v>
      </c>
      <c r="F40" s="409">
        <v>97.552999999999997</v>
      </c>
      <c r="G40" s="418">
        <v>0</v>
      </c>
      <c r="H40" s="247">
        <v>0</v>
      </c>
      <c r="I40" s="247">
        <v>0</v>
      </c>
      <c r="J40" s="208"/>
    </row>
    <row r="41" spans="1:11" ht="28.8" x14ac:dyDescent="0.55000000000000004">
      <c r="A41" s="543" t="s">
        <v>350</v>
      </c>
      <c r="B41" s="544"/>
      <c r="C41" s="544"/>
      <c r="D41" s="281"/>
      <c r="E41" s="411">
        <v>5753.7058200000001</v>
      </c>
      <c r="F41" s="411">
        <v>5360.9016799999999</v>
      </c>
      <c r="G41" s="411">
        <v>2691.5</v>
      </c>
      <c r="H41" s="282">
        <v>2322.5</v>
      </c>
      <c r="I41" s="282">
        <v>2338.4</v>
      </c>
      <c r="J41" s="208"/>
    </row>
    <row r="42" spans="1:11" ht="28.8" x14ac:dyDescent="0.55000000000000004">
      <c r="A42" s="283"/>
      <c r="B42" s="284"/>
      <c r="C42" s="285"/>
      <c r="D42" s="286" t="s">
        <v>10</v>
      </c>
      <c r="E42" s="411">
        <v>7404.25882</v>
      </c>
      <c r="F42" s="411">
        <v>6080.0105999999996</v>
      </c>
      <c r="G42" s="411">
        <v>4000.5</v>
      </c>
      <c r="H42" s="282">
        <v>3631.5</v>
      </c>
      <c r="I42" s="282">
        <v>3647.4</v>
      </c>
      <c r="J42" s="208"/>
    </row>
    <row r="43" spans="1:11" ht="28.8" x14ac:dyDescent="0.55000000000000004">
      <c r="A43" s="287"/>
      <c r="B43" s="288"/>
      <c r="C43" s="289"/>
      <c r="D43" s="290"/>
      <c r="E43" s="291"/>
      <c r="F43" s="291"/>
      <c r="G43" s="291"/>
      <c r="H43" s="291"/>
      <c r="I43" s="291"/>
      <c r="J43" s="208"/>
    </row>
    <row r="44" spans="1:11" ht="28.8" x14ac:dyDescent="0.55000000000000004">
      <c r="A44" s="287"/>
      <c r="B44" s="288"/>
      <c r="C44" s="289"/>
      <c r="D44" s="290"/>
      <c r="E44" s="291"/>
      <c r="F44" s="291"/>
      <c r="G44" s="291"/>
      <c r="H44" s="291"/>
      <c r="I44" s="291"/>
      <c r="J44" s="208"/>
    </row>
    <row r="45" spans="1:11" ht="28.8" x14ac:dyDescent="0.5">
      <c r="A45" s="287"/>
      <c r="B45" s="292" t="s">
        <v>351</v>
      </c>
      <c r="C45" s="545" t="s">
        <v>364</v>
      </c>
      <c r="D45" s="546"/>
      <c r="E45" s="547" t="s">
        <v>352</v>
      </c>
      <c r="F45" s="548"/>
      <c r="G45" s="554" t="s">
        <v>365</v>
      </c>
      <c r="H45" s="554"/>
      <c r="I45" s="293"/>
      <c r="J45" s="208"/>
    </row>
    <row r="46" spans="1:11" ht="28.8" x14ac:dyDescent="0.55000000000000004">
      <c r="A46" s="287"/>
      <c r="B46" s="292" t="s">
        <v>353</v>
      </c>
      <c r="C46" s="555" t="s">
        <v>354</v>
      </c>
      <c r="D46" s="556"/>
      <c r="E46" s="557" t="s">
        <v>355</v>
      </c>
      <c r="F46" s="558"/>
      <c r="G46" s="293" t="s">
        <v>356</v>
      </c>
      <c r="H46" s="293"/>
      <c r="I46" s="293"/>
      <c r="J46" s="208"/>
    </row>
    <row r="47" spans="1:11" ht="28.8" x14ac:dyDescent="0.5">
      <c r="A47" s="287"/>
      <c r="B47" s="292"/>
      <c r="C47" s="210"/>
      <c r="D47" s="294"/>
      <c r="E47" s="295"/>
      <c r="F47" s="296"/>
      <c r="G47" s="293"/>
      <c r="H47" s="293"/>
      <c r="I47" s="293"/>
      <c r="J47" s="208"/>
    </row>
    <row r="48" spans="1:11" ht="28.8" x14ac:dyDescent="0.55000000000000004">
      <c r="A48" s="287"/>
      <c r="B48" s="292" t="s">
        <v>357</v>
      </c>
      <c r="C48" s="545" t="s">
        <v>358</v>
      </c>
      <c r="D48" s="563"/>
      <c r="E48" s="547" t="s">
        <v>352</v>
      </c>
      <c r="F48" s="548"/>
      <c r="G48" s="554" t="s">
        <v>371</v>
      </c>
      <c r="H48" s="554"/>
      <c r="I48" s="564" t="s">
        <v>366</v>
      </c>
      <c r="J48" s="564"/>
      <c r="K48" s="564"/>
    </row>
    <row r="49" spans="1:10" ht="28.8" x14ac:dyDescent="0.55000000000000004">
      <c r="A49" s="287"/>
      <c r="B49" s="297"/>
      <c r="C49" s="555" t="s">
        <v>354</v>
      </c>
      <c r="D49" s="556"/>
      <c r="E49" s="557" t="s">
        <v>355</v>
      </c>
      <c r="F49" s="558"/>
      <c r="G49" s="293" t="s">
        <v>356</v>
      </c>
      <c r="H49" s="293"/>
      <c r="I49" s="293" t="s">
        <v>359</v>
      </c>
      <c r="J49" s="208"/>
    </row>
    <row r="50" spans="1:10" ht="28.8" x14ac:dyDescent="0.5">
      <c r="A50" s="287"/>
      <c r="B50" s="298"/>
      <c r="C50" s="298"/>
      <c r="D50" s="298"/>
      <c r="E50" s="299"/>
      <c r="F50" s="300"/>
      <c r="G50" s="300"/>
      <c r="H50" s="300"/>
      <c r="I50" s="300"/>
      <c r="J50" s="208"/>
    </row>
    <row r="51" spans="1:10" ht="27.6" x14ac:dyDescent="0.45">
      <c r="A51" s="208"/>
      <c r="B51" s="208"/>
      <c r="C51" s="208"/>
      <c r="D51" s="208"/>
      <c r="E51" s="208"/>
      <c r="F51" s="208"/>
      <c r="G51" s="208"/>
      <c r="H51" s="208"/>
      <c r="I51" s="208"/>
      <c r="J51" s="208"/>
    </row>
    <row r="52" spans="1:10" ht="22.8" x14ac:dyDescent="0.4">
      <c r="A52" s="204"/>
      <c r="B52" s="204"/>
      <c r="C52" s="204"/>
      <c r="D52" s="204"/>
      <c r="E52" s="204"/>
      <c r="F52" s="204"/>
      <c r="G52" s="204"/>
      <c r="H52" s="204"/>
      <c r="I52" s="204"/>
    </row>
    <row r="53" spans="1:10" ht="22.8" x14ac:dyDescent="0.4">
      <c r="A53" s="204"/>
      <c r="B53" s="204"/>
      <c r="C53" s="204"/>
      <c r="D53" s="204"/>
      <c r="E53" s="204"/>
      <c r="F53" s="204"/>
      <c r="G53" s="204"/>
      <c r="H53" s="204"/>
      <c r="I53" s="204"/>
    </row>
  </sheetData>
  <mergeCells count="26">
    <mergeCell ref="F1:I1"/>
    <mergeCell ref="C46:D46"/>
    <mergeCell ref="E46:F46"/>
    <mergeCell ref="C48:D48"/>
    <mergeCell ref="E48:F48"/>
    <mergeCell ref="G48:H48"/>
    <mergeCell ref="I48:K48"/>
    <mergeCell ref="C49:D49"/>
    <mergeCell ref="E49:F49"/>
    <mergeCell ref="G8:G9"/>
    <mergeCell ref="H8:H9"/>
    <mergeCell ref="I8:I9"/>
    <mergeCell ref="A10:B10"/>
    <mergeCell ref="A41:C41"/>
    <mergeCell ref="C45:D45"/>
    <mergeCell ref="E45:F45"/>
    <mergeCell ref="B2:I2"/>
    <mergeCell ref="A4:B4"/>
    <mergeCell ref="A6:C7"/>
    <mergeCell ref="D6:D9"/>
    <mergeCell ref="E6:E9"/>
    <mergeCell ref="F6:F9"/>
    <mergeCell ref="G6:I7"/>
    <mergeCell ref="A8:B9"/>
    <mergeCell ref="C8:C9"/>
    <mergeCell ref="G45:H4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7"/>
  <sheetViews>
    <sheetView view="pageBreakPreview" topLeftCell="A10" zoomScale="60" zoomScaleNormal="75" workbookViewId="0">
      <selection activeCell="J6" sqref="J6"/>
    </sheetView>
  </sheetViews>
  <sheetFormatPr defaultColWidth="9.109375" defaultRowHeight="15.6" x14ac:dyDescent="0.3"/>
  <cols>
    <col min="1" max="1" width="69.44140625" style="1" customWidth="1"/>
    <col min="2" max="2" width="37.44140625" style="1" customWidth="1"/>
    <col min="3" max="3" width="22" style="2" customWidth="1"/>
    <col min="4" max="9" width="0" style="1" hidden="1" customWidth="1"/>
    <col min="10" max="10" width="18.88671875" style="1" customWidth="1"/>
    <col min="11" max="11" width="14.88671875" style="1" bestFit="1" customWidth="1"/>
    <col min="12" max="16384" width="9.109375" style="1"/>
  </cols>
  <sheetData>
    <row r="1" spans="1:11" ht="106.5" customHeight="1" x14ac:dyDescent="0.3">
      <c r="C1" s="439" t="s">
        <v>512</v>
      </c>
      <c r="D1" s="439"/>
      <c r="E1" s="439"/>
      <c r="F1" s="439"/>
      <c r="G1" s="439"/>
      <c r="H1" s="439"/>
      <c r="I1" s="439"/>
      <c r="J1" s="439"/>
    </row>
    <row r="2" spans="1:11" x14ac:dyDescent="0.3">
      <c r="B2" s="10"/>
      <c r="C2" s="10"/>
    </row>
    <row r="3" spans="1:11" s="13" customFormat="1" ht="42.75" customHeight="1" x14ac:dyDescent="0.35">
      <c r="A3" s="447" t="s">
        <v>513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1" ht="14.2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48" t="s">
        <v>81</v>
      </c>
    </row>
    <row r="5" spans="1:11" s="13" customFormat="1" ht="18.75" customHeight="1" x14ac:dyDescent="0.35">
      <c r="A5" s="154"/>
      <c r="B5" s="155" t="s">
        <v>11</v>
      </c>
      <c r="C5" s="56" t="s">
        <v>514</v>
      </c>
      <c r="D5" s="57"/>
      <c r="E5" s="57"/>
      <c r="F5" s="57"/>
      <c r="G5" s="57"/>
      <c r="H5" s="57"/>
      <c r="I5" s="57"/>
      <c r="J5" s="58" t="s">
        <v>515</v>
      </c>
    </row>
    <row r="6" spans="1:11" s="13" customFormat="1" ht="18.75" customHeight="1" x14ac:dyDescent="0.35">
      <c r="A6" s="154"/>
      <c r="B6" s="155"/>
      <c r="C6" s="56" t="s">
        <v>9</v>
      </c>
      <c r="D6" s="57"/>
      <c r="E6" s="57"/>
      <c r="F6" s="57"/>
      <c r="G6" s="57"/>
      <c r="H6" s="57"/>
      <c r="I6" s="57"/>
      <c r="J6" s="58" t="s">
        <v>9</v>
      </c>
    </row>
    <row r="7" spans="1:11" s="13" customFormat="1" ht="18.75" customHeight="1" x14ac:dyDescent="0.35">
      <c r="A7" s="444" t="s">
        <v>376</v>
      </c>
      <c r="B7" s="445"/>
      <c r="C7" s="445"/>
      <c r="D7" s="445"/>
      <c r="E7" s="445"/>
      <c r="F7" s="445"/>
      <c r="G7" s="445"/>
      <c r="H7" s="445"/>
      <c r="I7" s="445"/>
      <c r="J7" s="446"/>
    </row>
    <row r="8" spans="1:11" s="13" customFormat="1" ht="18" x14ac:dyDescent="0.35">
      <c r="A8" s="157" t="s">
        <v>0</v>
      </c>
      <c r="B8" s="158"/>
      <c r="C8" s="56"/>
      <c r="D8" s="56" t="s">
        <v>9</v>
      </c>
      <c r="E8" s="56" t="s">
        <v>9</v>
      </c>
      <c r="F8" s="56" t="s">
        <v>9</v>
      </c>
      <c r="G8" s="56" t="s">
        <v>9</v>
      </c>
      <c r="H8" s="56" t="s">
        <v>9</v>
      </c>
      <c r="I8" s="56" t="s">
        <v>9</v>
      </c>
      <c r="J8" s="56"/>
      <c r="K8" s="59"/>
    </row>
    <row r="9" spans="1:11" s="13" customFormat="1" ht="18" x14ac:dyDescent="0.35">
      <c r="A9" s="159" t="s">
        <v>1</v>
      </c>
      <c r="B9" s="158" t="s">
        <v>177</v>
      </c>
      <c r="C9" s="60">
        <v>0</v>
      </c>
      <c r="D9" s="60"/>
      <c r="E9" s="60"/>
      <c r="F9" s="60"/>
      <c r="G9" s="60"/>
      <c r="H9" s="60"/>
      <c r="I9" s="60"/>
      <c r="J9" s="60">
        <v>0</v>
      </c>
      <c r="K9" s="59"/>
    </row>
    <row r="10" spans="1:11" s="13" customFormat="1" ht="18" x14ac:dyDescent="0.35">
      <c r="A10" s="442" t="s">
        <v>2</v>
      </c>
      <c r="B10" s="443"/>
      <c r="C10" s="60">
        <v>0</v>
      </c>
      <c r="D10" s="60"/>
      <c r="E10" s="60"/>
      <c r="F10" s="60"/>
      <c r="G10" s="60"/>
      <c r="H10" s="60"/>
      <c r="I10" s="60"/>
      <c r="J10" s="60">
        <v>0</v>
      </c>
    </row>
    <row r="11" spans="1:11" s="13" customFormat="1" ht="27.6" x14ac:dyDescent="0.35">
      <c r="A11" s="161" t="s">
        <v>278</v>
      </c>
      <c r="B11" s="158" t="s">
        <v>206</v>
      </c>
      <c r="C11" s="60">
        <v>0</v>
      </c>
      <c r="D11" s="60"/>
      <c r="E11" s="60"/>
      <c r="F11" s="60"/>
      <c r="G11" s="60"/>
      <c r="H11" s="60"/>
      <c r="I11" s="60"/>
      <c r="J11" s="60">
        <v>0</v>
      </c>
    </row>
    <row r="12" spans="1:11" s="13" customFormat="1" ht="18" x14ac:dyDescent="0.35">
      <c r="A12" s="440" t="s">
        <v>207</v>
      </c>
      <c r="B12" s="441"/>
      <c r="C12" s="60">
        <v>0</v>
      </c>
      <c r="D12" s="60"/>
      <c r="E12" s="60"/>
      <c r="F12" s="60"/>
      <c r="G12" s="60"/>
      <c r="H12" s="60"/>
      <c r="I12" s="60"/>
      <c r="J12" s="60">
        <v>0</v>
      </c>
    </row>
    <row r="13" spans="1:11" s="13" customFormat="1" ht="18" x14ac:dyDescent="0.35">
      <c r="A13" s="440" t="s">
        <v>208</v>
      </c>
      <c r="B13" s="441"/>
      <c r="C13" s="60">
        <v>0</v>
      </c>
      <c r="D13" s="60"/>
      <c r="E13" s="60"/>
      <c r="F13" s="60"/>
      <c r="G13" s="60"/>
      <c r="H13" s="60"/>
      <c r="I13" s="60"/>
      <c r="J13" s="60">
        <v>0</v>
      </c>
    </row>
    <row r="14" spans="1:11" s="13" customFormat="1" ht="18" x14ac:dyDescent="0.35">
      <c r="A14" s="182" t="s">
        <v>190</v>
      </c>
      <c r="B14" s="162" t="s">
        <v>209</v>
      </c>
      <c r="C14" s="60">
        <v>0</v>
      </c>
      <c r="D14" s="60"/>
      <c r="E14" s="60"/>
      <c r="F14" s="60"/>
      <c r="G14" s="60"/>
      <c r="H14" s="60"/>
      <c r="I14" s="60"/>
      <c r="J14" s="60">
        <v>0</v>
      </c>
    </row>
    <row r="15" spans="1:11" s="13" customFormat="1" ht="18" x14ac:dyDescent="0.35">
      <c r="A15" s="182" t="s">
        <v>192</v>
      </c>
      <c r="B15" s="162" t="s">
        <v>210</v>
      </c>
      <c r="C15" s="60">
        <v>0</v>
      </c>
      <c r="D15" s="60"/>
      <c r="E15" s="60"/>
      <c r="F15" s="60"/>
      <c r="G15" s="60"/>
      <c r="H15" s="60"/>
      <c r="I15" s="60"/>
      <c r="J15" s="60">
        <v>0</v>
      </c>
      <c r="K15" s="59"/>
    </row>
    <row r="16" spans="1:11" s="13" customFormat="1" ht="27.6" x14ac:dyDescent="0.35">
      <c r="A16" s="182" t="s">
        <v>172</v>
      </c>
      <c r="B16" s="162" t="s">
        <v>211</v>
      </c>
      <c r="C16" s="60">
        <v>0</v>
      </c>
      <c r="D16" s="60"/>
      <c r="E16" s="60"/>
      <c r="F16" s="60"/>
      <c r="G16" s="60"/>
      <c r="H16" s="60"/>
      <c r="I16" s="60"/>
      <c r="J16" s="60">
        <v>0</v>
      </c>
    </row>
    <row r="17" spans="1:10" s="13" customFormat="1" ht="18" x14ac:dyDescent="0.35">
      <c r="A17" s="163" t="s">
        <v>212</v>
      </c>
      <c r="B17" s="162" t="s">
        <v>213</v>
      </c>
      <c r="C17" s="60">
        <v>0</v>
      </c>
      <c r="D17" s="60"/>
      <c r="E17" s="60"/>
      <c r="F17" s="60"/>
      <c r="G17" s="60"/>
      <c r="H17" s="60"/>
      <c r="I17" s="60"/>
      <c r="J17" s="60">
        <v>0</v>
      </c>
    </row>
    <row r="18" spans="1:10" s="13" customFormat="1" ht="18" x14ac:dyDescent="0.35">
      <c r="A18" s="163" t="s">
        <v>214</v>
      </c>
      <c r="B18" s="162" t="s">
        <v>215</v>
      </c>
      <c r="C18" s="60">
        <v>0</v>
      </c>
      <c r="D18" s="60"/>
      <c r="E18" s="60"/>
      <c r="F18" s="60"/>
      <c r="G18" s="60"/>
      <c r="H18" s="60"/>
      <c r="I18" s="60"/>
      <c r="J18" s="60">
        <v>0</v>
      </c>
    </row>
    <row r="19" spans="1:10" s="13" customFormat="1" ht="28.8" x14ac:dyDescent="0.35">
      <c r="A19" s="163" t="s">
        <v>175</v>
      </c>
      <c r="B19" s="162" t="s">
        <v>216</v>
      </c>
      <c r="C19" s="60">
        <v>0</v>
      </c>
      <c r="D19" s="60"/>
      <c r="E19" s="60"/>
      <c r="F19" s="60"/>
      <c r="G19" s="60"/>
      <c r="H19" s="60"/>
      <c r="I19" s="60"/>
      <c r="J19" s="60">
        <v>0</v>
      </c>
    </row>
    <row r="20" spans="1:10" s="13" customFormat="1" ht="18" x14ac:dyDescent="0.35">
      <c r="A20" s="159" t="s">
        <v>3</v>
      </c>
      <c r="B20" s="158" t="s">
        <v>179</v>
      </c>
      <c r="C20" s="60">
        <v>0</v>
      </c>
      <c r="D20" s="60"/>
      <c r="E20" s="60"/>
      <c r="F20" s="60"/>
      <c r="G20" s="60"/>
      <c r="H20" s="60"/>
      <c r="I20" s="60"/>
      <c r="J20" s="60">
        <v>0</v>
      </c>
    </row>
    <row r="21" spans="1:10" s="13" customFormat="1" ht="27.6" x14ac:dyDescent="0.35">
      <c r="A21" s="164" t="s">
        <v>4</v>
      </c>
      <c r="B21" s="158" t="s">
        <v>180</v>
      </c>
      <c r="C21" s="60">
        <v>0</v>
      </c>
      <c r="D21" s="60"/>
      <c r="E21" s="60"/>
      <c r="F21" s="60"/>
      <c r="G21" s="60"/>
      <c r="H21" s="60"/>
      <c r="I21" s="60"/>
      <c r="J21" s="60">
        <v>0</v>
      </c>
    </row>
    <row r="22" spans="1:10" s="13" customFormat="1" ht="27.6" x14ac:dyDescent="0.35">
      <c r="A22" s="160" t="s">
        <v>279</v>
      </c>
      <c r="B22" s="158" t="s">
        <v>181</v>
      </c>
      <c r="C22" s="60">
        <v>0</v>
      </c>
      <c r="D22" s="60"/>
      <c r="E22" s="60"/>
      <c r="F22" s="60"/>
      <c r="G22" s="60"/>
      <c r="H22" s="60"/>
      <c r="I22" s="60"/>
      <c r="J22" s="60">
        <v>0</v>
      </c>
    </row>
    <row r="23" spans="1:10" s="13" customFormat="1" ht="27.6" x14ac:dyDescent="0.35">
      <c r="A23" s="160" t="s">
        <v>6</v>
      </c>
      <c r="B23" s="158" t="s">
        <v>182</v>
      </c>
      <c r="C23" s="60">
        <v>0</v>
      </c>
      <c r="D23" s="60"/>
      <c r="E23" s="60"/>
      <c r="F23" s="60"/>
      <c r="G23" s="60"/>
      <c r="H23" s="60"/>
      <c r="I23" s="60"/>
      <c r="J23" s="60">
        <v>0</v>
      </c>
    </row>
    <row r="24" spans="1:10" s="13" customFormat="1" ht="27.6" x14ac:dyDescent="0.35">
      <c r="A24" s="160" t="s">
        <v>13</v>
      </c>
      <c r="B24" s="158" t="s">
        <v>183</v>
      </c>
      <c r="C24" s="60">
        <v>0</v>
      </c>
      <c r="D24" s="60"/>
      <c r="E24" s="60"/>
      <c r="F24" s="60"/>
      <c r="G24" s="60"/>
      <c r="H24" s="60"/>
      <c r="I24" s="60"/>
      <c r="J24" s="60">
        <v>0</v>
      </c>
    </row>
    <row r="25" spans="1:10" s="13" customFormat="1" ht="27.6" x14ac:dyDescent="0.35">
      <c r="A25" s="159" t="s">
        <v>7</v>
      </c>
      <c r="B25" s="158" t="s">
        <v>184</v>
      </c>
      <c r="C25" s="60">
        <v>0</v>
      </c>
      <c r="D25" s="60"/>
      <c r="E25" s="60"/>
      <c r="F25" s="60"/>
      <c r="G25" s="60"/>
      <c r="H25" s="60"/>
      <c r="I25" s="60"/>
      <c r="J25" s="60">
        <v>0</v>
      </c>
    </row>
    <row r="26" spans="1:10" ht="27.6" x14ac:dyDescent="0.3">
      <c r="A26" s="160" t="s">
        <v>5</v>
      </c>
      <c r="B26" s="158" t="s">
        <v>185</v>
      </c>
      <c r="C26" s="60">
        <v>0</v>
      </c>
      <c r="D26" s="60"/>
      <c r="E26" s="60"/>
      <c r="F26" s="60"/>
      <c r="G26" s="60"/>
      <c r="H26" s="60"/>
      <c r="I26" s="60"/>
      <c r="J26" s="60">
        <v>0</v>
      </c>
    </row>
    <row r="27" spans="1:10" ht="27.6" x14ac:dyDescent="0.3">
      <c r="A27" s="160" t="s">
        <v>14</v>
      </c>
      <c r="B27" s="158" t="s">
        <v>186</v>
      </c>
      <c r="C27" s="60">
        <v>0</v>
      </c>
      <c r="D27" s="60"/>
      <c r="E27" s="60"/>
      <c r="F27" s="60"/>
      <c r="G27" s="60"/>
      <c r="H27" s="60"/>
      <c r="I27" s="60"/>
      <c r="J27" s="60">
        <v>0</v>
      </c>
    </row>
    <row r="28" spans="1:10" ht="41.4" x14ac:dyDescent="0.3">
      <c r="A28" s="160" t="s">
        <v>8</v>
      </c>
      <c r="B28" s="158" t="s">
        <v>187</v>
      </c>
      <c r="C28" s="60">
        <v>0</v>
      </c>
      <c r="D28" s="60"/>
      <c r="E28" s="60"/>
      <c r="F28" s="60"/>
      <c r="G28" s="60"/>
      <c r="H28" s="60"/>
      <c r="I28" s="60"/>
      <c r="J28" s="60">
        <v>0</v>
      </c>
    </row>
    <row r="29" spans="1:10" ht="41.4" x14ac:dyDescent="0.3">
      <c r="A29" s="160" t="s">
        <v>15</v>
      </c>
      <c r="B29" s="158" t="s">
        <v>188</v>
      </c>
      <c r="C29" s="60">
        <v>0</v>
      </c>
      <c r="D29" s="60"/>
      <c r="E29" s="60"/>
      <c r="F29" s="60"/>
      <c r="G29" s="60"/>
      <c r="H29" s="60"/>
      <c r="I29" s="60"/>
      <c r="J29" s="60">
        <v>0</v>
      </c>
    </row>
    <row r="30" spans="1:10" x14ac:dyDescent="0.3">
      <c r="B30" s="5"/>
      <c r="C30" s="6"/>
    </row>
    <row r="31" spans="1:10" x14ac:dyDescent="0.3">
      <c r="B31" s="3"/>
      <c r="C31" s="4"/>
    </row>
    <row r="32" spans="1:10" x14ac:dyDescent="0.3">
      <c r="B32" s="3"/>
      <c r="C32" s="4"/>
    </row>
    <row r="33" spans="2:3" x14ac:dyDescent="0.3">
      <c r="B33" s="3"/>
      <c r="C33" s="4"/>
    </row>
    <row r="34" spans="2:3" x14ac:dyDescent="0.3">
      <c r="B34" s="3"/>
      <c r="C34" s="4"/>
    </row>
    <row r="35" spans="2:3" x14ac:dyDescent="0.3">
      <c r="B35" s="7"/>
      <c r="C35" s="8"/>
    </row>
    <row r="36" spans="2:3" x14ac:dyDescent="0.3">
      <c r="B36" s="7"/>
      <c r="C36" s="8"/>
    </row>
    <row r="37" spans="2:3" x14ac:dyDescent="0.3">
      <c r="B37" s="7"/>
      <c r="C37" s="8"/>
    </row>
  </sheetData>
  <mergeCells count="6">
    <mergeCell ref="A12:B12"/>
    <mergeCell ref="A13:B13"/>
    <mergeCell ref="C1:J1"/>
    <mergeCell ref="A3:J3"/>
    <mergeCell ref="A10:B10"/>
    <mergeCell ref="A7:J7"/>
  </mergeCells>
  <phoneticPr fontId="4" type="noConversion"/>
  <pageMargins left="1.05" right="0.46" top="0.37" bottom="0.45" header="0.4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7" zoomScaleSheetLayoutView="100" workbookViewId="0">
      <selection activeCell="A3" sqref="A3:D3"/>
    </sheetView>
  </sheetViews>
  <sheetFormatPr defaultColWidth="9.109375" defaultRowHeight="13.2" x14ac:dyDescent="0.25"/>
  <cols>
    <col min="1" max="1" width="18.33203125" style="128" customWidth="1"/>
    <col min="2" max="2" width="25.88671875" style="14" customWidth="1"/>
    <col min="3" max="3" width="23.109375" style="15" customWidth="1"/>
    <col min="4" max="4" width="38.88671875" style="15" customWidth="1"/>
    <col min="5" max="16384" width="9.109375" style="14"/>
  </cols>
  <sheetData>
    <row r="1" spans="1:4" ht="101.25" customHeight="1" x14ac:dyDescent="0.25">
      <c r="D1" s="362" t="s">
        <v>516</v>
      </c>
    </row>
    <row r="3" spans="1:4" s="122" customFormat="1" ht="48" customHeight="1" x14ac:dyDescent="0.25">
      <c r="A3" s="449" t="s">
        <v>517</v>
      </c>
      <c r="B3" s="450"/>
      <c r="C3" s="450"/>
      <c r="D3" s="450"/>
    </row>
    <row r="4" spans="1:4" ht="37.5" customHeight="1" x14ac:dyDescent="0.3">
      <c r="A4" s="306" t="s">
        <v>159</v>
      </c>
      <c r="B4" s="306" t="s">
        <v>158</v>
      </c>
      <c r="C4" s="451" t="s">
        <v>160</v>
      </c>
      <c r="D4" s="452"/>
    </row>
    <row r="5" spans="1:4" ht="1.5" customHeight="1" x14ac:dyDescent="0.25">
      <c r="A5" s="453"/>
      <c r="B5" s="453"/>
      <c r="C5" s="453"/>
      <c r="D5" s="453"/>
    </row>
    <row r="6" spans="1:4" ht="40.5" customHeight="1" x14ac:dyDescent="0.25">
      <c r="A6" s="307">
        <v>801</v>
      </c>
      <c r="B6" s="307"/>
      <c r="C6" s="459" t="s">
        <v>376</v>
      </c>
      <c r="D6" s="460"/>
    </row>
    <row r="7" spans="1:4" ht="33.75" customHeight="1" x14ac:dyDescent="0.25">
      <c r="A7" s="372">
        <v>801</v>
      </c>
      <c r="B7" s="373" t="s">
        <v>203</v>
      </c>
      <c r="C7" s="459" t="s">
        <v>85</v>
      </c>
      <c r="D7" s="460"/>
    </row>
    <row r="8" spans="1:4" ht="24.75" customHeight="1" x14ac:dyDescent="0.25">
      <c r="A8" s="170">
        <v>801</v>
      </c>
      <c r="B8" s="169" t="s">
        <v>189</v>
      </c>
      <c r="C8" s="455" t="s">
        <v>178</v>
      </c>
      <c r="D8" s="456"/>
    </row>
    <row r="9" spans="1:4" ht="24.75" customHeight="1" x14ac:dyDescent="0.25">
      <c r="A9" s="170">
        <v>801</v>
      </c>
      <c r="B9" s="169" t="s">
        <v>191</v>
      </c>
      <c r="C9" s="455" t="s">
        <v>190</v>
      </c>
      <c r="D9" s="456"/>
    </row>
    <row r="10" spans="1:4" ht="24.75" customHeight="1" x14ac:dyDescent="0.25">
      <c r="A10" s="170">
        <v>801</v>
      </c>
      <c r="B10" s="308" t="s">
        <v>193</v>
      </c>
      <c r="C10" s="455" t="s">
        <v>192</v>
      </c>
      <c r="D10" s="456"/>
    </row>
    <row r="11" spans="1:4" ht="30" customHeight="1" x14ac:dyDescent="0.25">
      <c r="A11" s="170">
        <v>801</v>
      </c>
      <c r="B11" s="169" t="s">
        <v>173</v>
      </c>
      <c r="C11" s="454" t="s">
        <v>172</v>
      </c>
      <c r="D11" s="454"/>
    </row>
    <row r="12" spans="1:4" ht="40.5" hidden="1" customHeight="1" x14ac:dyDescent="0.25">
      <c r="A12" s="84"/>
      <c r="B12" s="82"/>
      <c r="C12" s="454"/>
      <c r="D12" s="454"/>
    </row>
    <row r="13" spans="1:4" ht="26.25" hidden="1" customHeight="1" x14ac:dyDescent="0.25">
      <c r="A13" s="84"/>
      <c r="B13" s="309"/>
      <c r="C13" s="455"/>
      <c r="D13" s="456"/>
    </row>
    <row r="14" spans="1:4" ht="26.25" customHeight="1" x14ac:dyDescent="0.25">
      <c r="A14" s="170">
        <v>801</v>
      </c>
      <c r="B14" s="374" t="s">
        <v>195</v>
      </c>
      <c r="C14" s="455" t="s">
        <v>194</v>
      </c>
      <c r="D14" s="456"/>
    </row>
    <row r="15" spans="1:4" ht="26.25" customHeight="1" x14ac:dyDescent="0.25">
      <c r="A15" s="170">
        <v>801</v>
      </c>
      <c r="B15" s="374" t="s">
        <v>197</v>
      </c>
      <c r="C15" s="455" t="s">
        <v>196</v>
      </c>
      <c r="D15" s="456"/>
    </row>
    <row r="16" spans="1:4" ht="30" customHeight="1" x14ac:dyDescent="0.25">
      <c r="A16" s="170">
        <v>801</v>
      </c>
      <c r="B16" s="374" t="s">
        <v>199</v>
      </c>
      <c r="C16" s="455" t="s">
        <v>198</v>
      </c>
      <c r="D16" s="456"/>
    </row>
    <row r="17" spans="1:4" s="121" customFormat="1" ht="30" customHeight="1" x14ac:dyDescent="0.25">
      <c r="A17" s="170">
        <v>801</v>
      </c>
      <c r="B17" s="375" t="s">
        <v>174</v>
      </c>
      <c r="C17" s="454" t="s">
        <v>175</v>
      </c>
      <c r="D17" s="454"/>
    </row>
    <row r="18" spans="1:4" ht="21" customHeight="1" x14ac:dyDescent="0.25">
      <c r="A18" s="310"/>
      <c r="B18" s="311"/>
      <c r="C18" s="457"/>
      <c r="D18" s="457"/>
    </row>
    <row r="19" spans="1:4" s="123" customFormat="1" ht="43.5" customHeight="1" x14ac:dyDescent="0.25">
      <c r="A19" s="134"/>
      <c r="B19" s="135"/>
      <c r="C19" s="458"/>
      <c r="D19" s="458"/>
    </row>
    <row r="20" spans="1:4" s="123" customFormat="1" ht="62.25" customHeight="1" x14ac:dyDescent="0.25">
      <c r="A20" s="134"/>
      <c r="B20" s="136"/>
      <c r="C20" s="458"/>
      <c r="D20" s="458"/>
    </row>
    <row r="21" spans="1:4" s="123" customFormat="1" ht="30" customHeight="1" x14ac:dyDescent="0.25">
      <c r="A21" s="134"/>
      <c r="B21" s="136"/>
      <c r="C21" s="458"/>
      <c r="D21" s="458"/>
    </row>
    <row r="22" spans="1:4" s="123" customFormat="1" ht="19.5" customHeight="1" x14ac:dyDescent="0.25">
      <c r="A22" s="134"/>
      <c r="B22" s="136"/>
      <c r="C22" s="448"/>
      <c r="D22" s="448"/>
    </row>
    <row r="23" spans="1:4" s="123" customFormat="1" ht="24.75" customHeight="1" x14ac:dyDescent="0.25">
      <c r="A23" s="134"/>
      <c r="B23" s="136"/>
      <c r="C23" s="448"/>
      <c r="D23" s="448"/>
    </row>
    <row r="24" spans="1:4" s="123" customFormat="1" ht="73.5" customHeight="1" x14ac:dyDescent="0.25">
      <c r="A24" s="134"/>
      <c r="B24" s="136"/>
      <c r="C24" s="448"/>
      <c r="D24" s="448"/>
    </row>
    <row r="25" spans="1:4" s="123" customFormat="1" ht="66" customHeight="1" x14ac:dyDescent="0.25">
      <c r="A25" s="134"/>
      <c r="B25" s="136"/>
      <c r="C25" s="448"/>
      <c r="D25" s="448"/>
    </row>
    <row r="26" spans="1:4" s="123" customFormat="1" ht="64.5" customHeight="1" x14ac:dyDescent="0.25">
      <c r="A26" s="134"/>
      <c r="B26" s="136"/>
      <c r="C26" s="448"/>
      <c r="D26" s="448"/>
    </row>
    <row r="27" spans="1:4" s="123" customFormat="1" ht="78" customHeight="1" x14ac:dyDescent="0.25">
      <c r="A27" s="134"/>
      <c r="B27" s="136"/>
      <c r="C27" s="448"/>
      <c r="D27" s="448"/>
    </row>
    <row r="28" spans="1:4" s="123" customFormat="1" ht="42" customHeight="1" x14ac:dyDescent="0.25">
      <c r="A28" s="134"/>
      <c r="B28" s="137"/>
      <c r="C28" s="448"/>
      <c r="D28" s="461"/>
    </row>
    <row r="29" spans="1:4" s="123" customFormat="1" ht="54" customHeight="1" x14ac:dyDescent="0.25">
      <c r="A29" s="134"/>
      <c r="B29" s="137"/>
      <c r="C29" s="448"/>
      <c r="D29" s="461"/>
    </row>
    <row r="30" spans="1:4" s="123" customFormat="1" ht="41.25" customHeight="1" x14ac:dyDescent="0.25">
      <c r="A30" s="134"/>
      <c r="B30" s="137"/>
      <c r="C30" s="448"/>
      <c r="D30" s="462"/>
    </row>
    <row r="31" spans="1:4" s="123" customFormat="1" ht="30.75" customHeight="1" x14ac:dyDescent="0.25">
      <c r="A31" s="134"/>
      <c r="B31" s="136"/>
      <c r="C31" s="448"/>
      <c r="D31" s="448"/>
    </row>
    <row r="32" spans="1:4" s="123" customFormat="1" ht="33" customHeight="1" x14ac:dyDescent="0.25">
      <c r="A32" s="134"/>
      <c r="B32" s="136"/>
      <c r="C32" s="448"/>
      <c r="D32" s="448"/>
    </row>
    <row r="33" spans="1:4" s="123" customFormat="1" ht="30.75" customHeight="1" x14ac:dyDescent="0.25">
      <c r="A33" s="134"/>
      <c r="B33" s="136"/>
      <c r="C33" s="448"/>
      <c r="D33" s="448"/>
    </row>
    <row r="34" spans="1:4" s="123" customFormat="1" ht="30" customHeight="1" x14ac:dyDescent="0.25">
      <c r="A34" s="134"/>
      <c r="B34" s="136"/>
      <c r="C34" s="448"/>
      <c r="D34" s="448"/>
    </row>
    <row r="35" spans="1:4" s="123" customFormat="1" ht="25.5" customHeight="1" x14ac:dyDescent="0.25">
      <c r="A35" s="134"/>
      <c r="B35" s="136"/>
      <c r="C35" s="448"/>
      <c r="D35" s="448"/>
    </row>
    <row r="36" spans="1:4" s="123" customFormat="1" ht="13.8" x14ac:dyDescent="0.25">
      <c r="A36" s="134"/>
      <c r="B36" s="138"/>
      <c r="C36" s="448"/>
      <c r="D36" s="448"/>
    </row>
    <row r="37" spans="1:4" s="123" customFormat="1" ht="41.25" customHeight="1" x14ac:dyDescent="0.25">
      <c r="A37" s="134"/>
      <c r="B37" s="138"/>
      <c r="C37" s="448"/>
      <c r="D37" s="448"/>
    </row>
    <row r="38" spans="1:4" s="123" customFormat="1" ht="24.75" customHeight="1" x14ac:dyDescent="0.25">
      <c r="A38" s="134"/>
      <c r="B38" s="138"/>
      <c r="C38" s="448"/>
      <c r="D38" s="464"/>
    </row>
    <row r="39" spans="1:4" s="123" customFormat="1" ht="39" customHeight="1" x14ac:dyDescent="0.25">
      <c r="A39" s="134"/>
      <c r="B39" s="138"/>
      <c r="C39" s="448"/>
      <c r="D39" s="464"/>
    </row>
    <row r="40" spans="1:4" ht="39.75" hidden="1" customHeight="1" x14ac:dyDescent="0.25">
      <c r="A40" s="132">
        <v>801</v>
      </c>
      <c r="B40" s="133" t="s">
        <v>127</v>
      </c>
      <c r="C40" s="465" t="s">
        <v>126</v>
      </c>
      <c r="D40" s="466"/>
    </row>
    <row r="41" spans="1:4" ht="44.25" hidden="1" customHeight="1" x14ac:dyDescent="0.25">
      <c r="A41" s="129">
        <v>801</v>
      </c>
      <c r="B41" s="120" t="s">
        <v>125</v>
      </c>
      <c r="C41" s="467" t="s">
        <v>124</v>
      </c>
      <c r="D41" s="468"/>
    </row>
    <row r="42" spans="1:4" ht="14.25" hidden="1" customHeight="1" x14ac:dyDescent="0.25">
      <c r="A42" s="469" t="s">
        <v>123</v>
      </c>
      <c r="B42" s="470"/>
      <c r="C42" s="470"/>
      <c r="D42" s="471"/>
    </row>
    <row r="43" spans="1:4" ht="68.25" hidden="1" customHeight="1" x14ac:dyDescent="0.25">
      <c r="A43" s="129"/>
      <c r="B43" s="119" t="s">
        <v>122</v>
      </c>
      <c r="C43" s="472" t="s">
        <v>121</v>
      </c>
      <c r="D43" s="472"/>
    </row>
    <row r="44" spans="1:4" ht="42.75" hidden="1" customHeight="1" x14ac:dyDescent="0.25">
      <c r="A44" s="129"/>
      <c r="B44" s="118" t="s">
        <v>120</v>
      </c>
      <c r="C44" s="473" t="s">
        <v>119</v>
      </c>
      <c r="D44" s="474"/>
    </row>
    <row r="46" spans="1:4" ht="28.5" customHeight="1" x14ac:dyDescent="0.25">
      <c r="C46" s="14"/>
      <c r="D46" s="14"/>
    </row>
    <row r="47" spans="1:4" ht="24.75" customHeight="1" x14ac:dyDescent="0.25">
      <c r="C47" s="14"/>
      <c r="D47" s="14"/>
    </row>
    <row r="50" spans="2:5" x14ac:dyDescent="0.25">
      <c r="B50" s="475"/>
      <c r="C50" s="476"/>
      <c r="D50" s="476"/>
      <c r="E50" s="476"/>
    </row>
    <row r="51" spans="2:5" x14ac:dyDescent="0.25">
      <c r="B51" s="463"/>
      <c r="C51" s="463"/>
      <c r="D51" s="463"/>
      <c r="E51" s="463"/>
    </row>
    <row r="52" spans="2:5" x14ac:dyDescent="0.25">
      <c r="C52" s="14"/>
      <c r="E52" s="15"/>
    </row>
  </sheetData>
  <mergeCells count="44">
    <mergeCell ref="C6:D6"/>
    <mergeCell ref="C34:D34"/>
    <mergeCell ref="B51:E51"/>
    <mergeCell ref="C35:D35"/>
    <mergeCell ref="C36:D36"/>
    <mergeCell ref="C37:D37"/>
    <mergeCell ref="C38:D38"/>
    <mergeCell ref="C39:D39"/>
    <mergeCell ref="C40:D40"/>
    <mergeCell ref="C41:D41"/>
    <mergeCell ref="A42:D42"/>
    <mergeCell ref="C43:D43"/>
    <mergeCell ref="C44:D44"/>
    <mergeCell ref="B50:E50"/>
    <mergeCell ref="C10:D10"/>
    <mergeCell ref="C32:D32"/>
    <mergeCell ref="C28:D28"/>
    <mergeCell ref="C29:D29"/>
    <mergeCell ref="C30:D30"/>
    <mergeCell ref="C31:D31"/>
    <mergeCell ref="C14:D14"/>
    <mergeCell ref="C15:D15"/>
    <mergeCell ref="C16:D16"/>
    <mergeCell ref="C23:D23"/>
    <mergeCell ref="C24:D24"/>
    <mergeCell ref="C25:D25"/>
    <mergeCell ref="C26:D26"/>
    <mergeCell ref="C27:D27"/>
    <mergeCell ref="C33:D33"/>
    <mergeCell ref="C22:D22"/>
    <mergeCell ref="A3:D3"/>
    <mergeCell ref="C4:D4"/>
    <mergeCell ref="A5:D5"/>
    <mergeCell ref="C11:D11"/>
    <mergeCell ref="C12:D12"/>
    <mergeCell ref="C13:D13"/>
    <mergeCell ref="C17:D17"/>
    <mergeCell ref="C18:D18"/>
    <mergeCell ref="C19:D19"/>
    <mergeCell ref="C20:D20"/>
    <mergeCell ref="C21:D21"/>
    <mergeCell ref="C7:D7"/>
    <mergeCell ref="C8:D8"/>
    <mergeCell ref="C9:D9"/>
  </mergeCells>
  <pageMargins left="0.75" right="0.38" top="0.71" bottom="0.53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23" zoomScaleSheetLayoutView="100" workbookViewId="0">
      <selection activeCell="E36" sqref="E36"/>
    </sheetView>
  </sheetViews>
  <sheetFormatPr defaultColWidth="9.109375" defaultRowHeight="13.2" x14ac:dyDescent="0.25"/>
  <cols>
    <col min="1" max="1" width="18.33203125" style="128" customWidth="1"/>
    <col min="2" max="2" width="25.88671875" style="14" customWidth="1"/>
    <col min="3" max="3" width="23.109375" style="15" customWidth="1"/>
    <col min="4" max="4" width="43.33203125" style="15" customWidth="1"/>
    <col min="5" max="16384" width="9.109375" style="14"/>
  </cols>
  <sheetData>
    <row r="1" spans="1:4" ht="102.75" customHeight="1" x14ac:dyDescent="0.3">
      <c r="A1" s="22"/>
      <c r="B1" s="22"/>
      <c r="C1" s="305"/>
      <c r="D1" s="361" t="s">
        <v>518</v>
      </c>
    </row>
    <row r="2" spans="1:4" s="122" customFormat="1" ht="33.75" customHeight="1" x14ac:dyDescent="0.25">
      <c r="A2" s="449" t="s">
        <v>153</v>
      </c>
      <c r="B2" s="450"/>
      <c r="C2" s="450"/>
      <c r="D2" s="450"/>
    </row>
    <row r="3" spans="1:4" ht="35.25" customHeight="1" x14ac:dyDescent="0.3">
      <c r="A3" s="301" t="s">
        <v>18</v>
      </c>
      <c r="B3" s="301" t="s">
        <v>16</v>
      </c>
      <c r="C3" s="493" t="s">
        <v>19</v>
      </c>
      <c r="D3" s="494"/>
    </row>
    <row r="4" spans="1:4" ht="22.5" customHeight="1" x14ac:dyDescent="0.25">
      <c r="A4" s="453" t="s">
        <v>376</v>
      </c>
      <c r="B4" s="453"/>
      <c r="C4" s="453"/>
      <c r="D4" s="453"/>
    </row>
    <row r="5" spans="1:4" ht="69" customHeight="1" x14ac:dyDescent="0.25">
      <c r="A5" s="170">
        <v>801</v>
      </c>
      <c r="B5" s="170" t="s">
        <v>152</v>
      </c>
      <c r="C5" s="495" t="s">
        <v>151</v>
      </c>
      <c r="D5" s="495"/>
    </row>
    <row r="6" spans="1:4" ht="40.5" hidden="1" customHeight="1" x14ac:dyDescent="0.25">
      <c r="A6" s="170">
        <v>801</v>
      </c>
      <c r="B6" s="170" t="s">
        <v>150</v>
      </c>
      <c r="C6" s="495" t="s">
        <v>149</v>
      </c>
      <c r="D6" s="495"/>
    </row>
    <row r="7" spans="1:4" ht="26.25" hidden="1" customHeight="1" x14ac:dyDescent="0.25">
      <c r="A7" s="170">
        <v>801</v>
      </c>
      <c r="B7" s="304" t="s">
        <v>148</v>
      </c>
      <c r="C7" s="496" t="s">
        <v>147</v>
      </c>
      <c r="D7" s="497"/>
    </row>
    <row r="8" spans="1:4" s="121" customFormat="1" ht="85.5" customHeight="1" x14ac:dyDescent="0.25">
      <c r="A8" s="170">
        <v>801</v>
      </c>
      <c r="B8" s="376" t="s">
        <v>146</v>
      </c>
      <c r="C8" s="495" t="s">
        <v>280</v>
      </c>
      <c r="D8" s="495"/>
    </row>
    <row r="9" spans="1:4" ht="63.6" customHeight="1" x14ac:dyDescent="0.25">
      <c r="A9" s="170">
        <v>801</v>
      </c>
      <c r="B9" s="304" t="s">
        <v>145</v>
      </c>
      <c r="C9" s="496" t="s">
        <v>281</v>
      </c>
      <c r="D9" s="497"/>
    </row>
    <row r="10" spans="1:4" ht="86.25" customHeight="1" x14ac:dyDescent="0.25">
      <c r="A10" s="170">
        <v>801</v>
      </c>
      <c r="B10" s="44" t="s">
        <v>144</v>
      </c>
      <c r="C10" s="495" t="s">
        <v>143</v>
      </c>
      <c r="D10" s="495"/>
    </row>
    <row r="11" spans="1:4" ht="36" customHeight="1" x14ac:dyDescent="0.25">
      <c r="A11" s="170">
        <v>801</v>
      </c>
      <c r="B11" s="44" t="s">
        <v>142</v>
      </c>
      <c r="C11" s="496" t="s">
        <v>282</v>
      </c>
      <c r="D11" s="497"/>
    </row>
    <row r="12" spans="1:4" ht="32.25" customHeight="1" x14ac:dyDescent="0.25">
      <c r="A12" s="170">
        <v>801</v>
      </c>
      <c r="B12" s="44" t="s">
        <v>141</v>
      </c>
      <c r="C12" s="482" t="s">
        <v>283</v>
      </c>
      <c r="D12" s="482"/>
    </row>
    <row r="13" spans="1:4" ht="36.75" customHeight="1" x14ac:dyDescent="0.25">
      <c r="A13" s="170">
        <v>801</v>
      </c>
      <c r="B13" s="44" t="s">
        <v>140</v>
      </c>
      <c r="C13" s="482" t="s">
        <v>284</v>
      </c>
      <c r="D13" s="482"/>
    </row>
    <row r="14" spans="1:4" ht="84.75" customHeight="1" x14ac:dyDescent="0.25">
      <c r="A14" s="170">
        <v>801</v>
      </c>
      <c r="B14" s="44" t="s">
        <v>139</v>
      </c>
      <c r="C14" s="482" t="s">
        <v>285</v>
      </c>
      <c r="D14" s="482"/>
    </row>
    <row r="15" spans="1:4" ht="66" customHeight="1" x14ac:dyDescent="0.25">
      <c r="A15" s="170">
        <v>801</v>
      </c>
      <c r="B15" s="44" t="s">
        <v>138</v>
      </c>
      <c r="C15" s="482" t="s">
        <v>286</v>
      </c>
      <c r="D15" s="482"/>
    </row>
    <row r="16" spans="1:4" ht="64.5" customHeight="1" x14ac:dyDescent="0.25">
      <c r="A16" s="170">
        <v>801</v>
      </c>
      <c r="B16" s="44" t="s">
        <v>137</v>
      </c>
      <c r="C16" s="482" t="s">
        <v>287</v>
      </c>
      <c r="D16" s="482"/>
    </row>
    <row r="17" spans="1:4" ht="78" customHeight="1" x14ac:dyDescent="0.25">
      <c r="A17" s="170">
        <v>801</v>
      </c>
      <c r="B17" s="44" t="s">
        <v>136</v>
      </c>
      <c r="C17" s="482" t="s">
        <v>288</v>
      </c>
      <c r="D17" s="482"/>
    </row>
    <row r="18" spans="1:4" ht="54" customHeight="1" x14ac:dyDescent="0.25">
      <c r="A18" s="170">
        <v>801</v>
      </c>
      <c r="B18" s="44" t="s">
        <v>135</v>
      </c>
      <c r="C18" s="477" t="s">
        <v>289</v>
      </c>
      <c r="D18" s="478"/>
    </row>
    <row r="19" spans="1:4" ht="67.5" customHeight="1" x14ac:dyDescent="0.25">
      <c r="A19" s="170">
        <v>801</v>
      </c>
      <c r="B19" s="44" t="s">
        <v>134</v>
      </c>
      <c r="C19" s="477" t="s">
        <v>290</v>
      </c>
      <c r="D19" s="478"/>
    </row>
    <row r="20" spans="1:4" ht="53.25" customHeight="1" x14ac:dyDescent="0.25">
      <c r="A20" s="170">
        <v>801</v>
      </c>
      <c r="B20" s="44" t="s">
        <v>133</v>
      </c>
      <c r="C20" s="477" t="s">
        <v>291</v>
      </c>
      <c r="D20" s="478"/>
    </row>
    <row r="21" spans="1:4" ht="30.75" customHeight="1" x14ac:dyDescent="0.25">
      <c r="A21" s="170">
        <v>801</v>
      </c>
      <c r="B21" s="44" t="s">
        <v>132</v>
      </c>
      <c r="C21" s="482" t="s">
        <v>292</v>
      </c>
      <c r="D21" s="482"/>
    </row>
    <row r="22" spans="1:4" ht="33" customHeight="1" x14ac:dyDescent="0.25">
      <c r="A22" s="170">
        <v>801</v>
      </c>
      <c r="B22" s="44" t="s">
        <v>131</v>
      </c>
      <c r="C22" s="482" t="s">
        <v>293</v>
      </c>
      <c r="D22" s="482"/>
    </row>
    <row r="23" spans="1:4" ht="30.75" customHeight="1" x14ac:dyDescent="0.25">
      <c r="A23" s="170">
        <v>801</v>
      </c>
      <c r="B23" s="44" t="s">
        <v>130</v>
      </c>
      <c r="C23" s="482" t="s">
        <v>294</v>
      </c>
      <c r="D23" s="482"/>
    </row>
    <row r="24" spans="1:4" ht="21.6" customHeight="1" x14ac:dyDescent="0.25">
      <c r="A24" s="170">
        <v>801</v>
      </c>
      <c r="B24" s="44" t="s">
        <v>129</v>
      </c>
      <c r="C24" s="482" t="s">
        <v>295</v>
      </c>
      <c r="D24" s="482"/>
    </row>
    <row r="25" spans="1:4" ht="32.25" customHeight="1" x14ac:dyDescent="0.25">
      <c r="A25" s="84">
        <v>801</v>
      </c>
      <c r="B25" s="302" t="s">
        <v>128</v>
      </c>
      <c r="C25" s="477" t="s">
        <v>38</v>
      </c>
      <c r="D25" s="479"/>
    </row>
    <row r="26" spans="1:4" ht="35.25" customHeight="1" x14ac:dyDescent="0.25">
      <c r="A26" s="170">
        <v>801</v>
      </c>
      <c r="B26" s="303" t="s">
        <v>418</v>
      </c>
      <c r="C26" s="477" t="s">
        <v>419</v>
      </c>
      <c r="D26" s="479"/>
    </row>
    <row r="27" spans="1:4" ht="67.2" customHeight="1" x14ac:dyDescent="0.25">
      <c r="A27" s="170">
        <v>801</v>
      </c>
      <c r="B27" s="303" t="s">
        <v>420</v>
      </c>
      <c r="C27" s="477" t="s">
        <v>421</v>
      </c>
      <c r="D27" s="479"/>
    </row>
    <row r="28" spans="1:4" ht="54" customHeight="1" x14ac:dyDescent="0.25">
      <c r="A28" s="170">
        <v>801</v>
      </c>
      <c r="B28" s="304" t="s">
        <v>381</v>
      </c>
      <c r="C28" s="480" t="s">
        <v>519</v>
      </c>
      <c r="D28" s="481"/>
    </row>
    <row r="29" spans="1:4" ht="37.5" customHeight="1" x14ac:dyDescent="0.25">
      <c r="A29" s="170">
        <v>801</v>
      </c>
      <c r="B29" s="303" t="s">
        <v>422</v>
      </c>
      <c r="C29" s="477" t="s">
        <v>423</v>
      </c>
      <c r="D29" s="478"/>
    </row>
    <row r="30" spans="1:4" ht="46.8" customHeight="1" x14ac:dyDescent="0.25">
      <c r="A30" s="170">
        <v>801</v>
      </c>
      <c r="B30" s="303" t="s">
        <v>205</v>
      </c>
      <c r="C30" s="483" t="s">
        <v>424</v>
      </c>
      <c r="D30" s="484"/>
    </row>
    <row r="31" spans="1:4" ht="39.75" hidden="1" customHeight="1" x14ac:dyDescent="0.25">
      <c r="A31" s="170">
        <v>801</v>
      </c>
      <c r="B31" s="377" t="s">
        <v>127</v>
      </c>
      <c r="C31" s="483" t="s">
        <v>126</v>
      </c>
      <c r="D31" s="484"/>
    </row>
    <row r="32" spans="1:4" ht="44.25" hidden="1" customHeight="1" x14ac:dyDescent="0.25">
      <c r="A32" s="170">
        <v>801</v>
      </c>
      <c r="B32" s="378" t="s">
        <v>125</v>
      </c>
      <c r="C32" s="483" t="s">
        <v>124</v>
      </c>
      <c r="D32" s="484"/>
    </row>
    <row r="33" spans="1:5" ht="14.25" hidden="1" customHeight="1" x14ac:dyDescent="0.25">
      <c r="A33" s="487" t="s">
        <v>123</v>
      </c>
      <c r="B33" s="488"/>
      <c r="C33" s="488"/>
      <c r="D33" s="489"/>
    </row>
    <row r="34" spans="1:5" ht="68.25" hidden="1" customHeight="1" x14ac:dyDescent="0.25">
      <c r="A34" s="170"/>
      <c r="B34" s="379" t="s">
        <v>122</v>
      </c>
      <c r="C34" s="490" t="s">
        <v>121</v>
      </c>
      <c r="D34" s="490"/>
    </row>
    <row r="35" spans="1:5" ht="42.75" hidden="1" customHeight="1" x14ac:dyDescent="0.25">
      <c r="A35" s="170"/>
      <c r="B35" s="380" t="s">
        <v>120</v>
      </c>
      <c r="C35" s="485" t="s">
        <v>119</v>
      </c>
      <c r="D35" s="486"/>
    </row>
    <row r="36" spans="1:5" ht="34.5" customHeight="1" x14ac:dyDescent="0.25">
      <c r="A36" s="170">
        <v>801</v>
      </c>
      <c r="B36" s="304" t="s">
        <v>204</v>
      </c>
      <c r="C36" s="491" t="s">
        <v>439</v>
      </c>
      <c r="D36" s="492"/>
    </row>
    <row r="37" spans="1:5" ht="30" customHeight="1" x14ac:dyDescent="0.25">
      <c r="A37" s="170">
        <v>801</v>
      </c>
      <c r="B37" s="304" t="s">
        <v>382</v>
      </c>
      <c r="C37" s="491" t="s">
        <v>379</v>
      </c>
      <c r="D37" s="492"/>
    </row>
    <row r="40" spans="1:5" x14ac:dyDescent="0.25">
      <c r="B40" s="475"/>
      <c r="C40" s="476"/>
      <c r="D40" s="476"/>
      <c r="E40" s="476"/>
    </row>
    <row r="41" spans="1:5" x14ac:dyDescent="0.25">
      <c r="B41" s="463"/>
      <c r="C41" s="463"/>
      <c r="D41" s="463"/>
      <c r="E41" s="463"/>
    </row>
    <row r="42" spans="1:5" x14ac:dyDescent="0.25">
      <c r="C42" s="14"/>
      <c r="E42" s="15"/>
    </row>
  </sheetData>
  <mergeCells count="38">
    <mergeCell ref="A2:D2"/>
    <mergeCell ref="A4:D4"/>
    <mergeCell ref="C13:D13"/>
    <mergeCell ref="C12:D12"/>
    <mergeCell ref="C3:D3"/>
    <mergeCell ref="C5:D5"/>
    <mergeCell ref="C6:D6"/>
    <mergeCell ref="C11:D11"/>
    <mergeCell ref="C9:D9"/>
    <mergeCell ref="C8:D8"/>
    <mergeCell ref="C7:D7"/>
    <mergeCell ref="C10:D10"/>
    <mergeCell ref="C30:D30"/>
    <mergeCell ref="B41:E41"/>
    <mergeCell ref="B40:E40"/>
    <mergeCell ref="C35:D35"/>
    <mergeCell ref="A33:D33"/>
    <mergeCell ref="C34:D34"/>
    <mergeCell ref="C31:D31"/>
    <mergeCell ref="C32:D32"/>
    <mergeCell ref="C36:D36"/>
    <mergeCell ref="C37:D37"/>
    <mergeCell ref="C14:D14"/>
    <mergeCell ref="C15:D15"/>
    <mergeCell ref="C16:D16"/>
    <mergeCell ref="C17:D17"/>
    <mergeCell ref="C24:D24"/>
    <mergeCell ref="C22:D22"/>
    <mergeCell ref="C18:D18"/>
    <mergeCell ref="C19:D19"/>
    <mergeCell ref="C23:D23"/>
    <mergeCell ref="C21:D21"/>
    <mergeCell ref="C20:D20"/>
    <mergeCell ref="C29:D29"/>
    <mergeCell ref="C25:D25"/>
    <mergeCell ref="C26:D26"/>
    <mergeCell ref="C27:D27"/>
    <mergeCell ref="C28:D28"/>
  </mergeCells>
  <pageMargins left="0.75" right="0.38" top="0.71" bottom="0.53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5"/>
  <sheetViews>
    <sheetView view="pageBreakPreview" topLeftCell="A22" zoomScaleSheetLayoutView="100" workbookViewId="0">
      <selection activeCell="E21" sqref="E21"/>
    </sheetView>
  </sheetViews>
  <sheetFormatPr defaultRowHeight="13.2" x14ac:dyDescent="0.25"/>
  <cols>
    <col min="1" max="1" width="8" customWidth="1"/>
    <col min="2" max="2" width="29.5546875" style="23" customWidth="1"/>
    <col min="3" max="3" width="73.77734375" style="29" customWidth="1"/>
    <col min="4" max="4" width="15.77734375" style="29" customWidth="1"/>
    <col min="5" max="5" width="17.109375" style="23" customWidth="1"/>
    <col min="257" max="257" width="17.44140625" customWidth="1"/>
    <col min="258" max="258" width="25" customWidth="1"/>
    <col min="259" max="259" width="48.33203125" customWidth="1"/>
    <col min="260" max="261" width="19.5546875" customWidth="1"/>
    <col min="513" max="513" width="17.44140625" customWidth="1"/>
    <col min="514" max="514" width="25" customWidth="1"/>
    <col min="515" max="515" width="48.33203125" customWidth="1"/>
    <col min="516" max="517" width="19.5546875" customWidth="1"/>
    <col min="769" max="769" width="17.44140625" customWidth="1"/>
    <col min="770" max="770" width="25" customWidth="1"/>
    <col min="771" max="771" width="48.33203125" customWidth="1"/>
    <col min="772" max="773" width="19.5546875" customWidth="1"/>
    <col min="1025" max="1025" width="17.44140625" customWidth="1"/>
    <col min="1026" max="1026" width="25" customWidth="1"/>
    <col min="1027" max="1027" width="48.33203125" customWidth="1"/>
    <col min="1028" max="1029" width="19.5546875" customWidth="1"/>
    <col min="1281" max="1281" width="17.44140625" customWidth="1"/>
    <col min="1282" max="1282" width="25" customWidth="1"/>
    <col min="1283" max="1283" width="48.33203125" customWidth="1"/>
    <col min="1284" max="1285" width="19.5546875" customWidth="1"/>
    <col min="1537" max="1537" width="17.44140625" customWidth="1"/>
    <col min="1538" max="1538" width="25" customWidth="1"/>
    <col min="1539" max="1539" width="48.33203125" customWidth="1"/>
    <col min="1540" max="1541" width="19.5546875" customWidth="1"/>
    <col min="1793" max="1793" width="17.44140625" customWidth="1"/>
    <col min="1794" max="1794" width="25" customWidth="1"/>
    <col min="1795" max="1795" width="48.33203125" customWidth="1"/>
    <col min="1796" max="1797" width="19.5546875" customWidth="1"/>
    <col min="2049" max="2049" width="17.44140625" customWidth="1"/>
    <col min="2050" max="2050" width="25" customWidth="1"/>
    <col min="2051" max="2051" width="48.33203125" customWidth="1"/>
    <col min="2052" max="2053" width="19.5546875" customWidth="1"/>
    <col min="2305" max="2305" width="17.44140625" customWidth="1"/>
    <col min="2306" max="2306" width="25" customWidth="1"/>
    <col min="2307" max="2307" width="48.33203125" customWidth="1"/>
    <col min="2308" max="2309" width="19.5546875" customWidth="1"/>
    <col min="2561" max="2561" width="17.44140625" customWidth="1"/>
    <col min="2562" max="2562" width="25" customWidth="1"/>
    <col min="2563" max="2563" width="48.33203125" customWidth="1"/>
    <col min="2564" max="2565" width="19.5546875" customWidth="1"/>
    <col min="2817" max="2817" width="17.44140625" customWidth="1"/>
    <col min="2818" max="2818" width="25" customWidth="1"/>
    <col min="2819" max="2819" width="48.33203125" customWidth="1"/>
    <col min="2820" max="2821" width="19.5546875" customWidth="1"/>
    <col min="3073" max="3073" width="17.44140625" customWidth="1"/>
    <col min="3074" max="3074" width="25" customWidth="1"/>
    <col min="3075" max="3075" width="48.33203125" customWidth="1"/>
    <col min="3076" max="3077" width="19.5546875" customWidth="1"/>
    <col min="3329" max="3329" width="17.44140625" customWidth="1"/>
    <col min="3330" max="3330" width="25" customWidth="1"/>
    <col min="3331" max="3331" width="48.33203125" customWidth="1"/>
    <col min="3332" max="3333" width="19.5546875" customWidth="1"/>
    <col min="3585" max="3585" width="17.44140625" customWidth="1"/>
    <col min="3586" max="3586" width="25" customWidth="1"/>
    <col min="3587" max="3587" width="48.33203125" customWidth="1"/>
    <col min="3588" max="3589" width="19.5546875" customWidth="1"/>
    <col min="3841" max="3841" width="17.44140625" customWidth="1"/>
    <col min="3842" max="3842" width="25" customWidth="1"/>
    <col min="3843" max="3843" width="48.33203125" customWidth="1"/>
    <col min="3844" max="3845" width="19.5546875" customWidth="1"/>
    <col min="4097" max="4097" width="17.44140625" customWidth="1"/>
    <col min="4098" max="4098" width="25" customWidth="1"/>
    <col min="4099" max="4099" width="48.33203125" customWidth="1"/>
    <col min="4100" max="4101" width="19.5546875" customWidth="1"/>
    <col min="4353" max="4353" width="17.44140625" customWidth="1"/>
    <col min="4354" max="4354" width="25" customWidth="1"/>
    <col min="4355" max="4355" width="48.33203125" customWidth="1"/>
    <col min="4356" max="4357" width="19.5546875" customWidth="1"/>
    <col min="4609" max="4609" width="17.44140625" customWidth="1"/>
    <col min="4610" max="4610" width="25" customWidth="1"/>
    <col min="4611" max="4611" width="48.33203125" customWidth="1"/>
    <col min="4612" max="4613" width="19.5546875" customWidth="1"/>
    <col min="4865" max="4865" width="17.44140625" customWidth="1"/>
    <col min="4866" max="4866" width="25" customWidth="1"/>
    <col min="4867" max="4867" width="48.33203125" customWidth="1"/>
    <col min="4868" max="4869" width="19.5546875" customWidth="1"/>
    <col min="5121" max="5121" width="17.44140625" customWidth="1"/>
    <col min="5122" max="5122" width="25" customWidth="1"/>
    <col min="5123" max="5123" width="48.33203125" customWidth="1"/>
    <col min="5124" max="5125" width="19.5546875" customWidth="1"/>
    <col min="5377" max="5377" width="17.44140625" customWidth="1"/>
    <col min="5378" max="5378" width="25" customWidth="1"/>
    <col min="5379" max="5379" width="48.33203125" customWidth="1"/>
    <col min="5380" max="5381" width="19.5546875" customWidth="1"/>
    <col min="5633" max="5633" width="17.44140625" customWidth="1"/>
    <col min="5634" max="5634" width="25" customWidth="1"/>
    <col min="5635" max="5635" width="48.33203125" customWidth="1"/>
    <col min="5636" max="5637" width="19.5546875" customWidth="1"/>
    <col min="5889" max="5889" width="17.44140625" customWidth="1"/>
    <col min="5890" max="5890" width="25" customWidth="1"/>
    <col min="5891" max="5891" width="48.33203125" customWidth="1"/>
    <col min="5892" max="5893" width="19.5546875" customWidth="1"/>
    <col min="6145" max="6145" width="17.44140625" customWidth="1"/>
    <col min="6146" max="6146" width="25" customWidth="1"/>
    <col min="6147" max="6147" width="48.33203125" customWidth="1"/>
    <col min="6148" max="6149" width="19.5546875" customWidth="1"/>
    <col min="6401" max="6401" width="17.44140625" customWidth="1"/>
    <col min="6402" max="6402" width="25" customWidth="1"/>
    <col min="6403" max="6403" width="48.33203125" customWidth="1"/>
    <col min="6404" max="6405" width="19.5546875" customWidth="1"/>
    <col min="6657" max="6657" width="17.44140625" customWidth="1"/>
    <col min="6658" max="6658" width="25" customWidth="1"/>
    <col min="6659" max="6659" width="48.33203125" customWidth="1"/>
    <col min="6660" max="6661" width="19.5546875" customWidth="1"/>
    <col min="6913" max="6913" width="17.44140625" customWidth="1"/>
    <col min="6914" max="6914" width="25" customWidth="1"/>
    <col min="6915" max="6915" width="48.33203125" customWidth="1"/>
    <col min="6916" max="6917" width="19.5546875" customWidth="1"/>
    <col min="7169" max="7169" width="17.44140625" customWidth="1"/>
    <col min="7170" max="7170" width="25" customWidth="1"/>
    <col min="7171" max="7171" width="48.33203125" customWidth="1"/>
    <col min="7172" max="7173" width="19.5546875" customWidth="1"/>
    <col min="7425" max="7425" width="17.44140625" customWidth="1"/>
    <col min="7426" max="7426" width="25" customWidth="1"/>
    <col min="7427" max="7427" width="48.33203125" customWidth="1"/>
    <col min="7428" max="7429" width="19.5546875" customWidth="1"/>
    <col min="7681" max="7681" width="17.44140625" customWidth="1"/>
    <col min="7682" max="7682" width="25" customWidth="1"/>
    <col min="7683" max="7683" width="48.33203125" customWidth="1"/>
    <col min="7684" max="7685" width="19.5546875" customWidth="1"/>
    <col min="7937" max="7937" width="17.44140625" customWidth="1"/>
    <col min="7938" max="7938" width="25" customWidth="1"/>
    <col min="7939" max="7939" width="48.33203125" customWidth="1"/>
    <col min="7940" max="7941" width="19.5546875" customWidth="1"/>
    <col min="8193" max="8193" width="17.44140625" customWidth="1"/>
    <col min="8194" max="8194" width="25" customWidth="1"/>
    <col min="8195" max="8195" width="48.33203125" customWidth="1"/>
    <col min="8196" max="8197" width="19.5546875" customWidth="1"/>
    <col min="8449" max="8449" width="17.44140625" customWidth="1"/>
    <col min="8450" max="8450" width="25" customWidth="1"/>
    <col min="8451" max="8451" width="48.33203125" customWidth="1"/>
    <col min="8452" max="8453" width="19.5546875" customWidth="1"/>
    <col min="8705" max="8705" width="17.44140625" customWidth="1"/>
    <col min="8706" max="8706" width="25" customWidth="1"/>
    <col min="8707" max="8707" width="48.33203125" customWidth="1"/>
    <col min="8708" max="8709" width="19.5546875" customWidth="1"/>
    <col min="8961" max="8961" width="17.44140625" customWidth="1"/>
    <col min="8962" max="8962" width="25" customWidth="1"/>
    <col min="8963" max="8963" width="48.33203125" customWidth="1"/>
    <col min="8964" max="8965" width="19.5546875" customWidth="1"/>
    <col min="9217" max="9217" width="17.44140625" customWidth="1"/>
    <col min="9218" max="9218" width="25" customWidth="1"/>
    <col min="9219" max="9219" width="48.33203125" customWidth="1"/>
    <col min="9220" max="9221" width="19.5546875" customWidth="1"/>
    <col min="9473" max="9473" width="17.44140625" customWidth="1"/>
    <col min="9474" max="9474" width="25" customWidth="1"/>
    <col min="9475" max="9475" width="48.33203125" customWidth="1"/>
    <col min="9476" max="9477" width="19.5546875" customWidth="1"/>
    <col min="9729" max="9729" width="17.44140625" customWidth="1"/>
    <col min="9730" max="9730" width="25" customWidth="1"/>
    <col min="9731" max="9731" width="48.33203125" customWidth="1"/>
    <col min="9732" max="9733" width="19.5546875" customWidth="1"/>
    <col min="9985" max="9985" width="17.44140625" customWidth="1"/>
    <col min="9986" max="9986" width="25" customWidth="1"/>
    <col min="9987" max="9987" width="48.33203125" customWidth="1"/>
    <col min="9988" max="9989" width="19.5546875" customWidth="1"/>
    <col min="10241" max="10241" width="17.44140625" customWidth="1"/>
    <col min="10242" max="10242" width="25" customWidth="1"/>
    <col min="10243" max="10243" width="48.33203125" customWidth="1"/>
    <col min="10244" max="10245" width="19.5546875" customWidth="1"/>
    <col min="10497" max="10497" width="17.44140625" customWidth="1"/>
    <col min="10498" max="10498" width="25" customWidth="1"/>
    <col min="10499" max="10499" width="48.33203125" customWidth="1"/>
    <col min="10500" max="10501" width="19.5546875" customWidth="1"/>
    <col min="10753" max="10753" width="17.44140625" customWidth="1"/>
    <col min="10754" max="10754" width="25" customWidth="1"/>
    <col min="10755" max="10755" width="48.33203125" customWidth="1"/>
    <col min="10756" max="10757" width="19.5546875" customWidth="1"/>
    <col min="11009" max="11009" width="17.44140625" customWidth="1"/>
    <col min="11010" max="11010" width="25" customWidth="1"/>
    <col min="11011" max="11011" width="48.33203125" customWidth="1"/>
    <col min="11012" max="11013" width="19.5546875" customWidth="1"/>
    <col min="11265" max="11265" width="17.44140625" customWidth="1"/>
    <col min="11266" max="11266" width="25" customWidth="1"/>
    <col min="11267" max="11267" width="48.33203125" customWidth="1"/>
    <col min="11268" max="11269" width="19.5546875" customWidth="1"/>
    <col min="11521" max="11521" width="17.44140625" customWidth="1"/>
    <col min="11522" max="11522" width="25" customWidth="1"/>
    <col min="11523" max="11523" width="48.33203125" customWidth="1"/>
    <col min="11524" max="11525" width="19.5546875" customWidth="1"/>
    <col min="11777" max="11777" width="17.44140625" customWidth="1"/>
    <col min="11778" max="11778" width="25" customWidth="1"/>
    <col min="11779" max="11779" width="48.33203125" customWidth="1"/>
    <col min="11780" max="11781" width="19.5546875" customWidth="1"/>
    <col min="12033" max="12033" width="17.44140625" customWidth="1"/>
    <col min="12034" max="12034" width="25" customWidth="1"/>
    <col min="12035" max="12035" width="48.33203125" customWidth="1"/>
    <col min="12036" max="12037" width="19.5546875" customWidth="1"/>
    <col min="12289" max="12289" width="17.44140625" customWidth="1"/>
    <col min="12290" max="12290" width="25" customWidth="1"/>
    <col min="12291" max="12291" width="48.33203125" customWidth="1"/>
    <col min="12292" max="12293" width="19.5546875" customWidth="1"/>
    <col min="12545" max="12545" width="17.44140625" customWidth="1"/>
    <col min="12546" max="12546" width="25" customWidth="1"/>
    <col min="12547" max="12547" width="48.33203125" customWidth="1"/>
    <col min="12548" max="12549" width="19.5546875" customWidth="1"/>
    <col min="12801" max="12801" width="17.44140625" customWidth="1"/>
    <col min="12802" max="12802" width="25" customWidth="1"/>
    <col min="12803" max="12803" width="48.33203125" customWidth="1"/>
    <col min="12804" max="12805" width="19.5546875" customWidth="1"/>
    <col min="13057" max="13057" width="17.44140625" customWidth="1"/>
    <col min="13058" max="13058" width="25" customWidth="1"/>
    <col min="13059" max="13059" width="48.33203125" customWidth="1"/>
    <col min="13060" max="13061" width="19.5546875" customWidth="1"/>
    <col min="13313" max="13313" width="17.44140625" customWidth="1"/>
    <col min="13314" max="13314" width="25" customWidth="1"/>
    <col min="13315" max="13315" width="48.33203125" customWidth="1"/>
    <col min="13316" max="13317" width="19.5546875" customWidth="1"/>
    <col min="13569" max="13569" width="17.44140625" customWidth="1"/>
    <col min="13570" max="13570" width="25" customWidth="1"/>
    <col min="13571" max="13571" width="48.33203125" customWidth="1"/>
    <col min="13572" max="13573" width="19.5546875" customWidth="1"/>
    <col min="13825" max="13825" width="17.44140625" customWidth="1"/>
    <col min="13826" max="13826" width="25" customWidth="1"/>
    <col min="13827" max="13827" width="48.33203125" customWidth="1"/>
    <col min="13828" max="13829" width="19.5546875" customWidth="1"/>
    <col min="14081" max="14081" width="17.44140625" customWidth="1"/>
    <col min="14082" max="14082" width="25" customWidth="1"/>
    <col min="14083" max="14083" width="48.33203125" customWidth="1"/>
    <col min="14084" max="14085" width="19.5546875" customWidth="1"/>
    <col min="14337" max="14337" width="17.44140625" customWidth="1"/>
    <col min="14338" max="14338" width="25" customWidth="1"/>
    <col min="14339" max="14339" width="48.33203125" customWidth="1"/>
    <col min="14340" max="14341" width="19.5546875" customWidth="1"/>
    <col min="14593" max="14593" width="17.44140625" customWidth="1"/>
    <col min="14594" max="14594" width="25" customWidth="1"/>
    <col min="14595" max="14595" width="48.33203125" customWidth="1"/>
    <col min="14596" max="14597" width="19.5546875" customWidth="1"/>
    <col min="14849" max="14849" width="17.44140625" customWidth="1"/>
    <col min="14850" max="14850" width="25" customWidth="1"/>
    <col min="14851" max="14851" width="48.33203125" customWidth="1"/>
    <col min="14852" max="14853" width="19.5546875" customWidth="1"/>
    <col min="15105" max="15105" width="17.44140625" customWidth="1"/>
    <col min="15106" max="15106" width="25" customWidth="1"/>
    <col min="15107" max="15107" width="48.33203125" customWidth="1"/>
    <col min="15108" max="15109" width="19.5546875" customWidth="1"/>
    <col min="15361" max="15361" width="17.44140625" customWidth="1"/>
    <col min="15362" max="15362" width="25" customWidth="1"/>
    <col min="15363" max="15363" width="48.33203125" customWidth="1"/>
    <col min="15364" max="15365" width="19.5546875" customWidth="1"/>
    <col min="15617" max="15617" width="17.44140625" customWidth="1"/>
    <col min="15618" max="15618" width="25" customWidth="1"/>
    <col min="15619" max="15619" width="48.33203125" customWidth="1"/>
    <col min="15620" max="15621" width="19.5546875" customWidth="1"/>
    <col min="15873" max="15873" width="17.44140625" customWidth="1"/>
    <col min="15874" max="15874" width="25" customWidth="1"/>
    <col min="15875" max="15875" width="48.33203125" customWidth="1"/>
    <col min="15876" max="15877" width="19.5546875" customWidth="1"/>
    <col min="16129" max="16129" width="17.44140625" customWidth="1"/>
    <col min="16130" max="16130" width="25" customWidth="1"/>
    <col min="16131" max="16131" width="48.33203125" customWidth="1"/>
    <col min="16132" max="16133" width="19.5546875" customWidth="1"/>
  </cols>
  <sheetData>
    <row r="1" spans="1:7" s="14" customFormat="1" ht="114" customHeight="1" x14ac:dyDescent="0.25">
      <c r="B1" s="17"/>
      <c r="C1" s="499" t="s">
        <v>520</v>
      </c>
      <c r="D1" s="499"/>
      <c r="E1" s="499"/>
      <c r="F1" s="499"/>
      <c r="G1" s="499"/>
    </row>
    <row r="2" spans="1:7" s="61" customFormat="1" ht="37.5" customHeight="1" x14ac:dyDescent="0.35">
      <c r="A2" s="498" t="s">
        <v>521</v>
      </c>
      <c r="B2" s="498"/>
      <c r="C2" s="498"/>
      <c r="D2" s="498"/>
      <c r="E2" s="498"/>
    </row>
    <row r="3" spans="1:7" s="14" customFormat="1" ht="15.6" x14ac:dyDescent="0.25">
      <c r="A3" s="18"/>
      <c r="B3" s="19"/>
      <c r="C3" s="20"/>
      <c r="D3" s="20"/>
      <c r="E3" s="21" t="s">
        <v>81</v>
      </c>
    </row>
    <row r="4" spans="1:7" s="61" customFormat="1" ht="121.8" x14ac:dyDescent="0.35">
      <c r="A4" s="45" t="s">
        <v>20</v>
      </c>
      <c r="B4" s="45" t="s">
        <v>21</v>
      </c>
      <c r="C4" s="45" t="s">
        <v>17</v>
      </c>
      <c r="D4" s="45" t="s">
        <v>176</v>
      </c>
      <c r="E4" s="45" t="s">
        <v>22</v>
      </c>
    </row>
    <row r="5" spans="1:7" s="22" customFormat="1" ht="15.6" x14ac:dyDescent="0.3">
      <c r="A5" s="44">
        <v>1</v>
      </c>
      <c r="B5" s="44">
        <v>2</v>
      </c>
      <c r="C5" s="44">
        <v>3</v>
      </c>
      <c r="D5" s="44">
        <v>4</v>
      </c>
      <c r="E5" s="44">
        <v>5</v>
      </c>
    </row>
    <row r="6" spans="1:7" s="61" customFormat="1" ht="25.8" customHeight="1" x14ac:dyDescent="0.35">
      <c r="A6" s="63"/>
      <c r="B6" s="45" t="s">
        <v>23</v>
      </c>
      <c r="C6" s="62" t="s">
        <v>24</v>
      </c>
      <c r="D6" s="384">
        <f>D9+D8+D14</f>
        <v>20</v>
      </c>
      <c r="E6" s="384">
        <f>E7+E15</f>
        <v>1309</v>
      </c>
    </row>
    <row r="7" spans="1:7" s="61" customFormat="1" ht="18" x14ac:dyDescent="0.35">
      <c r="A7" s="63"/>
      <c r="B7" s="45"/>
      <c r="C7" s="64" t="s">
        <v>25</v>
      </c>
      <c r="D7" s="153">
        <v>0</v>
      </c>
      <c r="E7" s="384">
        <f>E8+E9+E14</f>
        <v>1309</v>
      </c>
    </row>
    <row r="8" spans="1:7" s="61" customFormat="1" ht="18" x14ac:dyDescent="0.35">
      <c r="A8" s="153">
        <v>182</v>
      </c>
      <c r="B8" s="65" t="s">
        <v>26</v>
      </c>
      <c r="C8" s="64" t="s">
        <v>27</v>
      </c>
      <c r="D8" s="383">
        <v>20</v>
      </c>
      <c r="E8" s="383">
        <v>520</v>
      </c>
    </row>
    <row r="9" spans="1:7" s="66" customFormat="1" ht="17.399999999999999" x14ac:dyDescent="0.3">
      <c r="A9" s="45"/>
      <c r="B9" s="45" t="s">
        <v>28</v>
      </c>
      <c r="C9" s="62" t="s">
        <v>29</v>
      </c>
      <c r="D9" s="45">
        <v>0</v>
      </c>
      <c r="E9" s="384">
        <f>E10+E11</f>
        <v>787</v>
      </c>
    </row>
    <row r="10" spans="1:7" s="66" customFormat="1" ht="18" x14ac:dyDescent="0.3">
      <c r="A10" s="45">
        <v>182</v>
      </c>
      <c r="B10" s="153" t="s">
        <v>82</v>
      </c>
      <c r="C10" s="64" t="s">
        <v>86</v>
      </c>
      <c r="D10" s="153">
        <v>0</v>
      </c>
      <c r="E10" s="383">
        <v>87</v>
      </c>
    </row>
    <row r="11" spans="1:7" s="66" customFormat="1" ht="17.399999999999999" x14ac:dyDescent="0.3">
      <c r="A11" s="45"/>
      <c r="B11" s="45" t="s">
        <v>217</v>
      </c>
      <c r="C11" s="62" t="s">
        <v>218</v>
      </c>
      <c r="D11" s="384">
        <f>D12+D13</f>
        <v>-265</v>
      </c>
      <c r="E11" s="384">
        <f>E12+E13</f>
        <v>700</v>
      </c>
    </row>
    <row r="12" spans="1:7" s="66" customFormat="1" ht="18" x14ac:dyDescent="0.3">
      <c r="A12" s="153">
        <v>182</v>
      </c>
      <c r="B12" s="153" t="s">
        <v>219</v>
      </c>
      <c r="C12" s="64" t="s">
        <v>221</v>
      </c>
      <c r="D12" s="383">
        <v>-265</v>
      </c>
      <c r="E12" s="383">
        <v>420</v>
      </c>
    </row>
    <row r="13" spans="1:7" s="61" customFormat="1" ht="18" x14ac:dyDescent="0.35">
      <c r="A13" s="153">
        <v>182</v>
      </c>
      <c r="B13" s="153" t="s">
        <v>220</v>
      </c>
      <c r="C13" s="64" t="s">
        <v>171</v>
      </c>
      <c r="D13" s="153">
        <v>0</v>
      </c>
      <c r="E13" s="383">
        <v>280</v>
      </c>
    </row>
    <row r="14" spans="1:7" s="66" customFormat="1" ht="17.399999999999999" x14ac:dyDescent="0.3">
      <c r="A14" s="67" t="s">
        <v>112</v>
      </c>
      <c r="B14" s="45" t="s">
        <v>30</v>
      </c>
      <c r="C14" s="62" t="s">
        <v>31</v>
      </c>
      <c r="D14" s="45">
        <v>0</v>
      </c>
      <c r="E14" s="384">
        <v>2</v>
      </c>
    </row>
    <row r="15" spans="1:7" s="61" customFormat="1" ht="18" x14ac:dyDescent="0.35">
      <c r="A15" s="68"/>
      <c r="B15" s="153"/>
      <c r="C15" s="64" t="s">
        <v>32</v>
      </c>
      <c r="D15" s="153">
        <v>0</v>
      </c>
      <c r="E15" s="384">
        <f>E16</f>
        <v>0</v>
      </c>
    </row>
    <row r="16" spans="1:7" s="66" customFormat="1" ht="34.799999999999997" x14ac:dyDescent="0.3">
      <c r="A16" s="45">
        <v>801</v>
      </c>
      <c r="B16" s="45" t="s">
        <v>33</v>
      </c>
      <c r="C16" s="165" t="s">
        <v>34</v>
      </c>
      <c r="D16" s="152">
        <v>0</v>
      </c>
      <c r="E16" s="383">
        <v>0</v>
      </c>
    </row>
    <row r="17" spans="1:6" s="66" customFormat="1" ht="18" x14ac:dyDescent="0.3">
      <c r="A17" s="45">
        <v>801</v>
      </c>
      <c r="B17" s="45" t="s">
        <v>83</v>
      </c>
      <c r="C17" s="62" t="s">
        <v>84</v>
      </c>
      <c r="D17" s="45">
        <v>0</v>
      </c>
      <c r="E17" s="383">
        <v>0</v>
      </c>
    </row>
    <row r="18" spans="1:6" s="70" customFormat="1" ht="17.399999999999999" x14ac:dyDescent="0.3">
      <c r="A18" s="69"/>
      <c r="B18" s="45" t="s">
        <v>35</v>
      </c>
      <c r="C18" s="62" t="s">
        <v>36</v>
      </c>
      <c r="D18" s="384">
        <f>D19</f>
        <v>438.75</v>
      </c>
      <c r="E18" s="384">
        <f>E19</f>
        <v>2693.15</v>
      </c>
    </row>
    <row r="19" spans="1:6" s="71" customFormat="1" ht="38.4" customHeight="1" x14ac:dyDescent="0.35">
      <c r="A19" s="45">
        <v>801</v>
      </c>
      <c r="B19" s="45" t="s">
        <v>37</v>
      </c>
      <c r="C19" s="62" t="s">
        <v>38</v>
      </c>
      <c r="D19" s="384">
        <f>D20</f>
        <v>438.75</v>
      </c>
      <c r="E19" s="384">
        <f>E20</f>
        <v>2693.15</v>
      </c>
    </row>
    <row r="20" spans="1:6" s="71" customFormat="1" ht="40.200000000000003" customHeight="1" x14ac:dyDescent="0.35">
      <c r="A20" s="153">
        <v>801</v>
      </c>
      <c r="B20" s="153" t="s">
        <v>37</v>
      </c>
      <c r="C20" s="64" t="s">
        <v>38</v>
      </c>
      <c r="D20" s="383">
        <v>438.75</v>
      </c>
      <c r="E20" s="383">
        <v>2693.15</v>
      </c>
      <c r="F20" s="72"/>
    </row>
    <row r="21" spans="1:6" s="71" customFormat="1" ht="50.4" customHeight="1" x14ac:dyDescent="0.35">
      <c r="A21" s="153">
        <v>801</v>
      </c>
      <c r="B21" s="68" t="s">
        <v>425</v>
      </c>
      <c r="C21" s="64" t="s">
        <v>426</v>
      </c>
      <c r="D21" s="153">
        <v>1.65</v>
      </c>
      <c r="E21" s="383">
        <v>899.15</v>
      </c>
      <c r="F21" s="72"/>
    </row>
    <row r="22" spans="1:6" s="71" customFormat="1" ht="70.8" customHeight="1" x14ac:dyDescent="0.35">
      <c r="A22" s="153">
        <v>801</v>
      </c>
      <c r="B22" s="125" t="s">
        <v>420</v>
      </c>
      <c r="C22" s="64" t="s">
        <v>427</v>
      </c>
      <c r="D22" s="383">
        <v>0</v>
      </c>
      <c r="E22" s="383">
        <v>1006.8</v>
      </c>
      <c r="F22" s="72"/>
    </row>
    <row r="23" spans="1:6" s="71" customFormat="1" ht="58.8" customHeight="1" x14ac:dyDescent="0.35">
      <c r="A23" s="153">
        <v>801</v>
      </c>
      <c r="B23" s="125" t="s">
        <v>422</v>
      </c>
      <c r="C23" s="64" t="s">
        <v>423</v>
      </c>
      <c r="D23" s="383">
        <v>13.6</v>
      </c>
      <c r="E23" s="383">
        <v>13.6</v>
      </c>
      <c r="F23" s="72"/>
    </row>
    <row r="24" spans="1:6" s="71" customFormat="1" ht="58.8" customHeight="1" x14ac:dyDescent="0.35">
      <c r="A24" s="153">
        <v>801</v>
      </c>
      <c r="B24" s="125" t="s">
        <v>205</v>
      </c>
      <c r="C24" s="64" t="s">
        <v>424</v>
      </c>
      <c r="D24" s="383">
        <v>62</v>
      </c>
      <c r="E24" s="383">
        <v>412.1</v>
      </c>
      <c r="F24" s="72"/>
    </row>
    <row r="25" spans="1:6" s="71" customFormat="1" ht="64.8" customHeight="1" x14ac:dyDescent="0.35">
      <c r="A25" s="153">
        <v>801</v>
      </c>
      <c r="B25" s="65" t="s">
        <v>381</v>
      </c>
      <c r="C25" s="64" t="s">
        <v>417</v>
      </c>
      <c r="D25" s="383">
        <v>361.5</v>
      </c>
      <c r="E25" s="383">
        <v>361.5</v>
      </c>
      <c r="F25" s="72"/>
    </row>
    <row r="26" spans="1:6" s="71" customFormat="1" ht="50.4" customHeight="1" x14ac:dyDescent="0.35">
      <c r="A26" s="153">
        <v>801</v>
      </c>
      <c r="B26" s="65" t="s">
        <v>204</v>
      </c>
      <c r="C26" s="64" t="s">
        <v>439</v>
      </c>
      <c r="D26" s="383">
        <v>0</v>
      </c>
      <c r="E26" s="383">
        <v>0</v>
      </c>
      <c r="F26" s="72"/>
    </row>
    <row r="27" spans="1:6" s="71" customFormat="1" ht="39" customHeight="1" x14ac:dyDescent="0.35">
      <c r="A27" s="153">
        <v>801</v>
      </c>
      <c r="B27" s="65" t="s">
        <v>382</v>
      </c>
      <c r="C27" s="64" t="s">
        <v>379</v>
      </c>
      <c r="D27" s="153">
        <v>0</v>
      </c>
      <c r="E27" s="383">
        <v>0</v>
      </c>
      <c r="F27" s="72"/>
    </row>
    <row r="28" spans="1:6" s="61" customFormat="1" ht="18" x14ac:dyDescent="0.35">
      <c r="A28" s="45"/>
      <c r="B28" s="45"/>
      <c r="C28" s="62" t="s">
        <v>39</v>
      </c>
      <c r="D28" s="384">
        <v>193.75</v>
      </c>
      <c r="E28" s="384">
        <v>4002.15</v>
      </c>
    </row>
    <row r="29" spans="1:6" s="47" customFormat="1" ht="17.399999999999999" x14ac:dyDescent="0.3">
      <c r="A29" s="74"/>
      <c r="B29" s="75"/>
      <c r="C29" s="75"/>
      <c r="D29" s="75"/>
      <c r="E29" s="73"/>
    </row>
    <row r="30" spans="1:6" ht="12.75" customHeight="1" x14ac:dyDescent="0.25">
      <c r="A30" s="25"/>
      <c r="B30" s="27"/>
      <c r="C30" s="26"/>
      <c r="D30" s="26"/>
      <c r="E30" s="24"/>
    </row>
    <row r="31" spans="1:6" ht="12.75" customHeight="1" x14ac:dyDescent="0.25">
      <c r="A31" s="25"/>
      <c r="B31" s="26"/>
      <c r="C31" s="26"/>
      <c r="D31" s="26"/>
      <c r="E31" s="24"/>
    </row>
    <row r="32" spans="1:6" ht="12.75" customHeight="1" x14ac:dyDescent="0.25">
      <c r="A32" s="25"/>
      <c r="B32" s="27"/>
      <c r="C32" s="26"/>
      <c r="D32" s="26"/>
      <c r="E32" s="24"/>
    </row>
    <row r="33" spans="1:5" x14ac:dyDescent="0.25">
      <c r="A33" s="25"/>
      <c r="B33" s="26"/>
      <c r="C33" s="26"/>
      <c r="D33" s="26"/>
      <c r="E33" s="24"/>
    </row>
    <row r="34" spans="1:5" ht="26.25" customHeight="1" x14ac:dyDescent="0.25">
      <c r="A34" s="25"/>
      <c r="B34" s="28"/>
      <c r="C34" s="28"/>
      <c r="D34" s="28"/>
      <c r="E34" s="28"/>
    </row>
    <row r="35" spans="1:5" x14ac:dyDescent="0.25">
      <c r="A35" s="25"/>
    </row>
  </sheetData>
  <mergeCells count="3">
    <mergeCell ref="A2:E2"/>
    <mergeCell ref="F1:G1"/>
    <mergeCell ref="C1:E1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4"/>
  <sheetViews>
    <sheetView view="pageBreakPreview" topLeftCell="A22" zoomScaleSheetLayoutView="100" workbookViewId="0">
      <selection activeCell="F20" sqref="F20"/>
    </sheetView>
  </sheetViews>
  <sheetFormatPr defaultRowHeight="13.2" x14ac:dyDescent="0.25"/>
  <cols>
    <col min="1" max="1" width="13.44140625" customWidth="1"/>
    <col min="2" max="2" width="33.44140625" style="23" customWidth="1"/>
    <col min="3" max="3" width="49.88671875" style="29" customWidth="1"/>
    <col min="4" max="4" width="16.21875" style="29" customWidth="1"/>
    <col min="5" max="5" width="19.5546875" style="23" customWidth="1"/>
    <col min="6" max="6" width="14.44140625" customWidth="1"/>
    <col min="257" max="257" width="17.44140625" customWidth="1"/>
    <col min="258" max="258" width="25" customWidth="1"/>
    <col min="259" max="259" width="49.88671875" customWidth="1"/>
    <col min="260" max="261" width="19.5546875" customWidth="1"/>
    <col min="262" max="262" width="13.109375" customWidth="1"/>
    <col min="513" max="513" width="17.44140625" customWidth="1"/>
    <col min="514" max="514" width="25" customWidth="1"/>
    <col min="515" max="515" width="49.88671875" customWidth="1"/>
    <col min="516" max="517" width="19.5546875" customWidth="1"/>
    <col min="518" max="518" width="13.109375" customWidth="1"/>
    <col min="769" max="769" width="17.44140625" customWidth="1"/>
    <col min="770" max="770" width="25" customWidth="1"/>
    <col min="771" max="771" width="49.88671875" customWidth="1"/>
    <col min="772" max="773" width="19.5546875" customWidth="1"/>
    <col min="774" max="774" width="13.109375" customWidth="1"/>
    <col min="1025" max="1025" width="17.44140625" customWidth="1"/>
    <col min="1026" max="1026" width="25" customWidth="1"/>
    <col min="1027" max="1027" width="49.88671875" customWidth="1"/>
    <col min="1028" max="1029" width="19.5546875" customWidth="1"/>
    <col min="1030" max="1030" width="13.109375" customWidth="1"/>
    <col min="1281" max="1281" width="17.44140625" customWidth="1"/>
    <col min="1282" max="1282" width="25" customWidth="1"/>
    <col min="1283" max="1283" width="49.88671875" customWidth="1"/>
    <col min="1284" max="1285" width="19.5546875" customWidth="1"/>
    <col min="1286" max="1286" width="13.109375" customWidth="1"/>
    <col min="1537" max="1537" width="17.44140625" customWidth="1"/>
    <col min="1538" max="1538" width="25" customWidth="1"/>
    <col min="1539" max="1539" width="49.88671875" customWidth="1"/>
    <col min="1540" max="1541" width="19.5546875" customWidth="1"/>
    <col min="1542" max="1542" width="13.109375" customWidth="1"/>
    <col min="1793" max="1793" width="17.44140625" customWidth="1"/>
    <col min="1794" max="1794" width="25" customWidth="1"/>
    <col min="1795" max="1795" width="49.88671875" customWidth="1"/>
    <col min="1796" max="1797" width="19.5546875" customWidth="1"/>
    <col min="1798" max="1798" width="13.109375" customWidth="1"/>
    <col min="2049" max="2049" width="17.44140625" customWidth="1"/>
    <col min="2050" max="2050" width="25" customWidth="1"/>
    <col min="2051" max="2051" width="49.88671875" customWidth="1"/>
    <col min="2052" max="2053" width="19.5546875" customWidth="1"/>
    <col min="2054" max="2054" width="13.109375" customWidth="1"/>
    <col min="2305" max="2305" width="17.44140625" customWidth="1"/>
    <col min="2306" max="2306" width="25" customWidth="1"/>
    <col min="2307" max="2307" width="49.88671875" customWidth="1"/>
    <col min="2308" max="2309" width="19.5546875" customWidth="1"/>
    <col min="2310" max="2310" width="13.109375" customWidth="1"/>
    <col min="2561" max="2561" width="17.44140625" customWidth="1"/>
    <col min="2562" max="2562" width="25" customWidth="1"/>
    <col min="2563" max="2563" width="49.88671875" customWidth="1"/>
    <col min="2564" max="2565" width="19.5546875" customWidth="1"/>
    <col min="2566" max="2566" width="13.109375" customWidth="1"/>
    <col min="2817" max="2817" width="17.44140625" customWidth="1"/>
    <col min="2818" max="2818" width="25" customWidth="1"/>
    <col min="2819" max="2819" width="49.88671875" customWidth="1"/>
    <col min="2820" max="2821" width="19.5546875" customWidth="1"/>
    <col min="2822" max="2822" width="13.109375" customWidth="1"/>
    <col min="3073" max="3073" width="17.44140625" customWidth="1"/>
    <col min="3074" max="3074" width="25" customWidth="1"/>
    <col min="3075" max="3075" width="49.88671875" customWidth="1"/>
    <col min="3076" max="3077" width="19.5546875" customWidth="1"/>
    <col min="3078" max="3078" width="13.109375" customWidth="1"/>
    <col min="3329" max="3329" width="17.44140625" customWidth="1"/>
    <col min="3330" max="3330" width="25" customWidth="1"/>
    <col min="3331" max="3331" width="49.88671875" customWidth="1"/>
    <col min="3332" max="3333" width="19.5546875" customWidth="1"/>
    <col min="3334" max="3334" width="13.109375" customWidth="1"/>
    <col min="3585" max="3585" width="17.44140625" customWidth="1"/>
    <col min="3586" max="3586" width="25" customWidth="1"/>
    <col min="3587" max="3587" width="49.88671875" customWidth="1"/>
    <col min="3588" max="3589" width="19.5546875" customWidth="1"/>
    <col min="3590" max="3590" width="13.109375" customWidth="1"/>
    <col min="3841" max="3841" width="17.44140625" customWidth="1"/>
    <col min="3842" max="3842" width="25" customWidth="1"/>
    <col min="3843" max="3843" width="49.88671875" customWidth="1"/>
    <col min="3844" max="3845" width="19.5546875" customWidth="1"/>
    <col min="3846" max="3846" width="13.109375" customWidth="1"/>
    <col min="4097" max="4097" width="17.44140625" customWidth="1"/>
    <col min="4098" max="4098" width="25" customWidth="1"/>
    <col min="4099" max="4099" width="49.88671875" customWidth="1"/>
    <col min="4100" max="4101" width="19.5546875" customWidth="1"/>
    <col min="4102" max="4102" width="13.109375" customWidth="1"/>
    <col min="4353" max="4353" width="17.44140625" customWidth="1"/>
    <col min="4354" max="4354" width="25" customWidth="1"/>
    <col min="4355" max="4355" width="49.88671875" customWidth="1"/>
    <col min="4356" max="4357" width="19.5546875" customWidth="1"/>
    <col min="4358" max="4358" width="13.109375" customWidth="1"/>
    <col min="4609" max="4609" width="17.44140625" customWidth="1"/>
    <col min="4610" max="4610" width="25" customWidth="1"/>
    <col min="4611" max="4611" width="49.88671875" customWidth="1"/>
    <col min="4612" max="4613" width="19.5546875" customWidth="1"/>
    <col min="4614" max="4614" width="13.109375" customWidth="1"/>
    <col min="4865" max="4865" width="17.44140625" customWidth="1"/>
    <col min="4866" max="4866" width="25" customWidth="1"/>
    <col min="4867" max="4867" width="49.88671875" customWidth="1"/>
    <col min="4868" max="4869" width="19.5546875" customWidth="1"/>
    <col min="4870" max="4870" width="13.109375" customWidth="1"/>
    <col min="5121" max="5121" width="17.44140625" customWidth="1"/>
    <col min="5122" max="5122" width="25" customWidth="1"/>
    <col min="5123" max="5123" width="49.88671875" customWidth="1"/>
    <col min="5124" max="5125" width="19.5546875" customWidth="1"/>
    <col min="5126" max="5126" width="13.109375" customWidth="1"/>
    <col min="5377" max="5377" width="17.44140625" customWidth="1"/>
    <col min="5378" max="5378" width="25" customWidth="1"/>
    <col min="5379" max="5379" width="49.88671875" customWidth="1"/>
    <col min="5380" max="5381" width="19.5546875" customWidth="1"/>
    <col min="5382" max="5382" width="13.109375" customWidth="1"/>
    <col min="5633" max="5633" width="17.44140625" customWidth="1"/>
    <col min="5634" max="5634" width="25" customWidth="1"/>
    <col min="5635" max="5635" width="49.88671875" customWidth="1"/>
    <col min="5636" max="5637" width="19.5546875" customWidth="1"/>
    <col min="5638" max="5638" width="13.109375" customWidth="1"/>
    <col min="5889" max="5889" width="17.44140625" customWidth="1"/>
    <col min="5890" max="5890" width="25" customWidth="1"/>
    <col min="5891" max="5891" width="49.88671875" customWidth="1"/>
    <col min="5892" max="5893" width="19.5546875" customWidth="1"/>
    <col min="5894" max="5894" width="13.109375" customWidth="1"/>
    <col min="6145" max="6145" width="17.44140625" customWidth="1"/>
    <col min="6146" max="6146" width="25" customWidth="1"/>
    <col min="6147" max="6147" width="49.88671875" customWidth="1"/>
    <col min="6148" max="6149" width="19.5546875" customWidth="1"/>
    <col min="6150" max="6150" width="13.109375" customWidth="1"/>
    <col min="6401" max="6401" width="17.44140625" customWidth="1"/>
    <col min="6402" max="6402" width="25" customWidth="1"/>
    <col min="6403" max="6403" width="49.88671875" customWidth="1"/>
    <col min="6404" max="6405" width="19.5546875" customWidth="1"/>
    <col min="6406" max="6406" width="13.109375" customWidth="1"/>
    <col min="6657" max="6657" width="17.44140625" customWidth="1"/>
    <col min="6658" max="6658" width="25" customWidth="1"/>
    <col min="6659" max="6659" width="49.88671875" customWidth="1"/>
    <col min="6660" max="6661" width="19.5546875" customWidth="1"/>
    <col min="6662" max="6662" width="13.109375" customWidth="1"/>
    <col min="6913" max="6913" width="17.44140625" customWidth="1"/>
    <col min="6914" max="6914" width="25" customWidth="1"/>
    <col min="6915" max="6915" width="49.88671875" customWidth="1"/>
    <col min="6916" max="6917" width="19.5546875" customWidth="1"/>
    <col min="6918" max="6918" width="13.109375" customWidth="1"/>
    <col min="7169" max="7169" width="17.44140625" customWidth="1"/>
    <col min="7170" max="7170" width="25" customWidth="1"/>
    <col min="7171" max="7171" width="49.88671875" customWidth="1"/>
    <col min="7172" max="7173" width="19.5546875" customWidth="1"/>
    <col min="7174" max="7174" width="13.109375" customWidth="1"/>
    <col min="7425" max="7425" width="17.44140625" customWidth="1"/>
    <col min="7426" max="7426" width="25" customWidth="1"/>
    <col min="7427" max="7427" width="49.88671875" customWidth="1"/>
    <col min="7428" max="7429" width="19.5546875" customWidth="1"/>
    <col min="7430" max="7430" width="13.109375" customWidth="1"/>
    <col min="7681" max="7681" width="17.44140625" customWidth="1"/>
    <col min="7682" max="7682" width="25" customWidth="1"/>
    <col min="7683" max="7683" width="49.88671875" customWidth="1"/>
    <col min="7684" max="7685" width="19.5546875" customWidth="1"/>
    <col min="7686" max="7686" width="13.109375" customWidth="1"/>
    <col min="7937" max="7937" width="17.44140625" customWidth="1"/>
    <col min="7938" max="7938" width="25" customWidth="1"/>
    <col min="7939" max="7939" width="49.88671875" customWidth="1"/>
    <col min="7940" max="7941" width="19.5546875" customWidth="1"/>
    <col min="7942" max="7942" width="13.109375" customWidth="1"/>
    <col min="8193" max="8193" width="17.44140625" customWidth="1"/>
    <col min="8194" max="8194" width="25" customWidth="1"/>
    <col min="8195" max="8195" width="49.88671875" customWidth="1"/>
    <col min="8196" max="8197" width="19.5546875" customWidth="1"/>
    <col min="8198" max="8198" width="13.109375" customWidth="1"/>
    <col min="8449" max="8449" width="17.44140625" customWidth="1"/>
    <col min="8450" max="8450" width="25" customWidth="1"/>
    <col min="8451" max="8451" width="49.88671875" customWidth="1"/>
    <col min="8452" max="8453" width="19.5546875" customWidth="1"/>
    <col min="8454" max="8454" width="13.109375" customWidth="1"/>
    <col min="8705" max="8705" width="17.44140625" customWidth="1"/>
    <col min="8706" max="8706" width="25" customWidth="1"/>
    <col min="8707" max="8707" width="49.88671875" customWidth="1"/>
    <col min="8708" max="8709" width="19.5546875" customWidth="1"/>
    <col min="8710" max="8710" width="13.109375" customWidth="1"/>
    <col min="8961" max="8961" width="17.44140625" customWidth="1"/>
    <col min="8962" max="8962" width="25" customWidth="1"/>
    <col min="8963" max="8963" width="49.88671875" customWidth="1"/>
    <col min="8964" max="8965" width="19.5546875" customWidth="1"/>
    <col min="8966" max="8966" width="13.109375" customWidth="1"/>
    <col min="9217" max="9217" width="17.44140625" customWidth="1"/>
    <col min="9218" max="9218" width="25" customWidth="1"/>
    <col min="9219" max="9219" width="49.88671875" customWidth="1"/>
    <col min="9220" max="9221" width="19.5546875" customWidth="1"/>
    <col min="9222" max="9222" width="13.109375" customWidth="1"/>
    <col min="9473" max="9473" width="17.44140625" customWidth="1"/>
    <col min="9474" max="9474" width="25" customWidth="1"/>
    <col min="9475" max="9475" width="49.88671875" customWidth="1"/>
    <col min="9476" max="9477" width="19.5546875" customWidth="1"/>
    <col min="9478" max="9478" width="13.109375" customWidth="1"/>
    <col min="9729" max="9729" width="17.44140625" customWidth="1"/>
    <col min="9730" max="9730" width="25" customWidth="1"/>
    <col min="9731" max="9731" width="49.88671875" customWidth="1"/>
    <col min="9732" max="9733" width="19.5546875" customWidth="1"/>
    <col min="9734" max="9734" width="13.109375" customWidth="1"/>
    <col min="9985" max="9985" width="17.44140625" customWidth="1"/>
    <col min="9986" max="9986" width="25" customWidth="1"/>
    <col min="9987" max="9987" width="49.88671875" customWidth="1"/>
    <col min="9988" max="9989" width="19.5546875" customWidth="1"/>
    <col min="9990" max="9990" width="13.109375" customWidth="1"/>
    <col min="10241" max="10241" width="17.44140625" customWidth="1"/>
    <col min="10242" max="10242" width="25" customWidth="1"/>
    <col min="10243" max="10243" width="49.88671875" customWidth="1"/>
    <col min="10244" max="10245" width="19.5546875" customWidth="1"/>
    <col min="10246" max="10246" width="13.109375" customWidth="1"/>
    <col min="10497" max="10497" width="17.44140625" customWidth="1"/>
    <col min="10498" max="10498" width="25" customWidth="1"/>
    <col min="10499" max="10499" width="49.88671875" customWidth="1"/>
    <col min="10500" max="10501" width="19.5546875" customWidth="1"/>
    <col min="10502" max="10502" width="13.109375" customWidth="1"/>
    <col min="10753" max="10753" width="17.44140625" customWidth="1"/>
    <col min="10754" max="10754" width="25" customWidth="1"/>
    <col min="10755" max="10755" width="49.88671875" customWidth="1"/>
    <col min="10756" max="10757" width="19.5546875" customWidth="1"/>
    <col min="10758" max="10758" width="13.109375" customWidth="1"/>
    <col min="11009" max="11009" width="17.44140625" customWidth="1"/>
    <col min="11010" max="11010" width="25" customWidth="1"/>
    <col min="11011" max="11011" width="49.88671875" customWidth="1"/>
    <col min="11012" max="11013" width="19.5546875" customWidth="1"/>
    <col min="11014" max="11014" width="13.109375" customWidth="1"/>
    <col min="11265" max="11265" width="17.44140625" customWidth="1"/>
    <col min="11266" max="11266" width="25" customWidth="1"/>
    <col min="11267" max="11267" width="49.88671875" customWidth="1"/>
    <col min="11268" max="11269" width="19.5546875" customWidth="1"/>
    <col min="11270" max="11270" width="13.109375" customWidth="1"/>
    <col min="11521" max="11521" width="17.44140625" customWidth="1"/>
    <col min="11522" max="11522" width="25" customWidth="1"/>
    <col min="11523" max="11523" width="49.88671875" customWidth="1"/>
    <col min="11524" max="11525" width="19.5546875" customWidth="1"/>
    <col min="11526" max="11526" width="13.109375" customWidth="1"/>
    <col min="11777" max="11777" width="17.44140625" customWidth="1"/>
    <col min="11778" max="11778" width="25" customWidth="1"/>
    <col min="11779" max="11779" width="49.88671875" customWidth="1"/>
    <col min="11780" max="11781" width="19.5546875" customWidth="1"/>
    <col min="11782" max="11782" width="13.109375" customWidth="1"/>
    <col min="12033" max="12033" width="17.44140625" customWidth="1"/>
    <col min="12034" max="12034" width="25" customWidth="1"/>
    <col min="12035" max="12035" width="49.88671875" customWidth="1"/>
    <col min="12036" max="12037" width="19.5546875" customWidth="1"/>
    <col min="12038" max="12038" width="13.109375" customWidth="1"/>
    <col min="12289" max="12289" width="17.44140625" customWidth="1"/>
    <col min="12290" max="12290" width="25" customWidth="1"/>
    <col min="12291" max="12291" width="49.88671875" customWidth="1"/>
    <col min="12292" max="12293" width="19.5546875" customWidth="1"/>
    <col min="12294" max="12294" width="13.109375" customWidth="1"/>
    <col min="12545" max="12545" width="17.44140625" customWidth="1"/>
    <col min="12546" max="12546" width="25" customWidth="1"/>
    <col min="12547" max="12547" width="49.88671875" customWidth="1"/>
    <col min="12548" max="12549" width="19.5546875" customWidth="1"/>
    <col min="12550" max="12550" width="13.109375" customWidth="1"/>
    <col min="12801" max="12801" width="17.44140625" customWidth="1"/>
    <col min="12802" max="12802" width="25" customWidth="1"/>
    <col min="12803" max="12803" width="49.88671875" customWidth="1"/>
    <col min="12804" max="12805" width="19.5546875" customWidth="1"/>
    <col min="12806" max="12806" width="13.109375" customWidth="1"/>
    <col min="13057" max="13057" width="17.44140625" customWidth="1"/>
    <col min="13058" max="13058" width="25" customWidth="1"/>
    <col min="13059" max="13059" width="49.88671875" customWidth="1"/>
    <col min="13060" max="13061" width="19.5546875" customWidth="1"/>
    <col min="13062" max="13062" width="13.109375" customWidth="1"/>
    <col min="13313" max="13313" width="17.44140625" customWidth="1"/>
    <col min="13314" max="13314" width="25" customWidth="1"/>
    <col min="13315" max="13315" width="49.88671875" customWidth="1"/>
    <col min="13316" max="13317" width="19.5546875" customWidth="1"/>
    <col min="13318" max="13318" width="13.109375" customWidth="1"/>
    <col min="13569" max="13569" width="17.44140625" customWidth="1"/>
    <col min="13570" max="13570" width="25" customWidth="1"/>
    <col min="13571" max="13571" width="49.88671875" customWidth="1"/>
    <col min="13572" max="13573" width="19.5546875" customWidth="1"/>
    <col min="13574" max="13574" width="13.109375" customWidth="1"/>
    <col min="13825" max="13825" width="17.44140625" customWidth="1"/>
    <col min="13826" max="13826" width="25" customWidth="1"/>
    <col min="13827" max="13827" width="49.88671875" customWidth="1"/>
    <col min="13828" max="13829" width="19.5546875" customWidth="1"/>
    <col min="13830" max="13830" width="13.109375" customWidth="1"/>
    <col min="14081" max="14081" width="17.44140625" customWidth="1"/>
    <col min="14082" max="14082" width="25" customWidth="1"/>
    <col min="14083" max="14083" width="49.88671875" customWidth="1"/>
    <col min="14084" max="14085" width="19.5546875" customWidth="1"/>
    <col min="14086" max="14086" width="13.109375" customWidth="1"/>
    <col min="14337" max="14337" width="17.44140625" customWidth="1"/>
    <col min="14338" max="14338" width="25" customWidth="1"/>
    <col min="14339" max="14339" width="49.88671875" customWidth="1"/>
    <col min="14340" max="14341" width="19.5546875" customWidth="1"/>
    <col min="14342" max="14342" width="13.109375" customWidth="1"/>
    <col min="14593" max="14593" width="17.44140625" customWidth="1"/>
    <col min="14594" max="14594" width="25" customWidth="1"/>
    <col min="14595" max="14595" width="49.88671875" customWidth="1"/>
    <col min="14596" max="14597" width="19.5546875" customWidth="1"/>
    <col min="14598" max="14598" width="13.109375" customWidth="1"/>
    <col min="14849" max="14849" width="17.44140625" customWidth="1"/>
    <col min="14850" max="14850" width="25" customWidth="1"/>
    <col min="14851" max="14851" width="49.88671875" customWidth="1"/>
    <col min="14852" max="14853" width="19.5546875" customWidth="1"/>
    <col min="14854" max="14854" width="13.109375" customWidth="1"/>
    <col min="15105" max="15105" width="17.44140625" customWidth="1"/>
    <col min="15106" max="15106" width="25" customWidth="1"/>
    <col min="15107" max="15107" width="49.88671875" customWidth="1"/>
    <col min="15108" max="15109" width="19.5546875" customWidth="1"/>
    <col min="15110" max="15110" width="13.109375" customWidth="1"/>
    <col min="15361" max="15361" width="17.44140625" customWidth="1"/>
    <col min="15362" max="15362" width="25" customWidth="1"/>
    <col min="15363" max="15363" width="49.88671875" customWidth="1"/>
    <col min="15364" max="15365" width="19.5546875" customWidth="1"/>
    <col min="15366" max="15366" width="13.109375" customWidth="1"/>
    <col min="15617" max="15617" width="17.44140625" customWidth="1"/>
    <col min="15618" max="15618" width="25" customWidth="1"/>
    <col min="15619" max="15619" width="49.88671875" customWidth="1"/>
    <col min="15620" max="15621" width="19.5546875" customWidth="1"/>
    <col min="15622" max="15622" width="13.109375" customWidth="1"/>
    <col min="15873" max="15873" width="17.44140625" customWidth="1"/>
    <col min="15874" max="15874" width="25" customWidth="1"/>
    <col min="15875" max="15875" width="49.88671875" customWidth="1"/>
    <col min="15876" max="15877" width="19.5546875" customWidth="1"/>
    <col min="15878" max="15878" width="13.109375" customWidth="1"/>
    <col min="16129" max="16129" width="17.44140625" customWidth="1"/>
    <col min="16130" max="16130" width="25" customWidth="1"/>
    <col min="16131" max="16131" width="49.88671875" customWidth="1"/>
    <col min="16132" max="16133" width="19.5546875" customWidth="1"/>
    <col min="16134" max="16134" width="13.109375" customWidth="1"/>
  </cols>
  <sheetData>
    <row r="1" spans="1:6" s="14" customFormat="1" ht="95.25" customHeight="1" x14ac:dyDescent="0.25">
      <c r="B1" s="17"/>
      <c r="C1" s="499" t="s">
        <v>522</v>
      </c>
      <c r="D1" s="499"/>
      <c r="E1" s="499"/>
      <c r="F1" s="499"/>
    </row>
    <row r="2" spans="1:6" s="61" customFormat="1" ht="43.5" customHeight="1" x14ac:dyDescent="0.35">
      <c r="A2" s="498" t="s">
        <v>523</v>
      </c>
      <c r="B2" s="503"/>
      <c r="C2" s="503"/>
      <c r="D2" s="503"/>
      <c r="E2" s="503"/>
    </row>
    <row r="3" spans="1:6" s="14" customFormat="1" ht="15.6" x14ac:dyDescent="0.25">
      <c r="A3" s="18"/>
      <c r="B3" s="19"/>
      <c r="C3" s="20"/>
      <c r="D3" s="20"/>
      <c r="E3" s="502" t="s">
        <v>81</v>
      </c>
      <c r="F3" s="502"/>
    </row>
    <row r="4" spans="1:6" s="61" customFormat="1" ht="33.75" customHeight="1" x14ac:dyDescent="0.35">
      <c r="A4" s="500" t="s">
        <v>20</v>
      </c>
      <c r="B4" s="500" t="s">
        <v>21</v>
      </c>
      <c r="C4" s="500" t="s">
        <v>17</v>
      </c>
      <c r="D4" s="504">
        <v>2024</v>
      </c>
      <c r="E4" s="505"/>
      <c r="F4" s="45">
        <v>2025</v>
      </c>
    </row>
    <row r="5" spans="1:6" s="61" customFormat="1" ht="66" customHeight="1" x14ac:dyDescent="0.35">
      <c r="A5" s="501"/>
      <c r="B5" s="501"/>
      <c r="C5" s="501"/>
      <c r="D5" s="45" t="s">
        <v>222</v>
      </c>
      <c r="E5" s="45" t="s">
        <v>12</v>
      </c>
      <c r="F5" s="49" t="s">
        <v>9</v>
      </c>
    </row>
    <row r="6" spans="1:6" s="61" customFormat="1" ht="34.799999999999997" x14ac:dyDescent="0.35">
      <c r="A6" s="63"/>
      <c r="B6" s="45" t="s">
        <v>23</v>
      </c>
      <c r="C6" s="62" t="s">
        <v>24</v>
      </c>
      <c r="D6" s="384">
        <v>25</v>
      </c>
      <c r="E6" s="384">
        <f>E7+E15</f>
        <v>1314</v>
      </c>
      <c r="F6" s="384">
        <f>F7+F15</f>
        <v>1319</v>
      </c>
    </row>
    <row r="7" spans="1:6" s="61" customFormat="1" ht="18" x14ac:dyDescent="0.35">
      <c r="A7" s="63"/>
      <c r="B7" s="45"/>
      <c r="C7" s="64" t="s">
        <v>25</v>
      </c>
      <c r="D7" s="383">
        <v>0</v>
      </c>
      <c r="E7" s="384">
        <f>E8+E9+E14</f>
        <v>1314</v>
      </c>
      <c r="F7" s="384">
        <f>F8+F9+F14</f>
        <v>1319</v>
      </c>
    </row>
    <row r="8" spans="1:6" s="61" customFormat="1" ht="18" x14ac:dyDescent="0.35">
      <c r="A8" s="153">
        <v>182</v>
      </c>
      <c r="B8" s="65" t="s">
        <v>26</v>
      </c>
      <c r="C8" s="64" t="s">
        <v>27</v>
      </c>
      <c r="D8" s="383">
        <v>25</v>
      </c>
      <c r="E8" s="383">
        <v>525</v>
      </c>
      <c r="F8" s="383">
        <v>530</v>
      </c>
    </row>
    <row r="9" spans="1:6" s="66" customFormat="1" ht="21" customHeight="1" x14ac:dyDescent="0.3">
      <c r="A9" s="45">
        <v>182</v>
      </c>
      <c r="B9" s="45" t="s">
        <v>28</v>
      </c>
      <c r="C9" s="62" t="s">
        <v>29</v>
      </c>
      <c r="D9" s="384">
        <f>D10+D12</f>
        <v>0</v>
      </c>
      <c r="E9" s="384">
        <f>E10+E11</f>
        <v>787</v>
      </c>
      <c r="F9" s="384">
        <f>F10+F11</f>
        <v>787</v>
      </c>
    </row>
    <row r="10" spans="1:6" s="66" customFormat="1" ht="21" customHeight="1" x14ac:dyDescent="0.3">
      <c r="A10" s="153">
        <v>182</v>
      </c>
      <c r="B10" s="153" t="s">
        <v>82</v>
      </c>
      <c r="C10" s="64" t="s">
        <v>86</v>
      </c>
      <c r="D10" s="383">
        <v>0</v>
      </c>
      <c r="E10" s="383">
        <v>87</v>
      </c>
      <c r="F10" s="383">
        <v>87</v>
      </c>
    </row>
    <row r="11" spans="1:6" s="61" customFormat="1" ht="21" customHeight="1" x14ac:dyDescent="0.35">
      <c r="A11" s="153"/>
      <c r="B11" s="45" t="s">
        <v>223</v>
      </c>
      <c r="C11" s="62" t="s">
        <v>218</v>
      </c>
      <c r="D11" s="384">
        <f>D12+D13</f>
        <v>-265</v>
      </c>
      <c r="E11" s="384">
        <f>E12+E13</f>
        <v>700</v>
      </c>
      <c r="F11" s="384">
        <f>F12+F13</f>
        <v>700</v>
      </c>
    </row>
    <row r="12" spans="1:6" s="61" customFormat="1" ht="21" customHeight="1" x14ac:dyDescent="0.35">
      <c r="A12" s="153">
        <v>182</v>
      </c>
      <c r="B12" s="153" t="s">
        <v>219</v>
      </c>
      <c r="C12" s="64" t="s">
        <v>171</v>
      </c>
      <c r="D12" s="383">
        <v>0</v>
      </c>
      <c r="E12" s="383">
        <v>280</v>
      </c>
      <c r="F12" s="383">
        <v>280</v>
      </c>
    </row>
    <row r="13" spans="1:6" s="61" customFormat="1" ht="21" customHeight="1" x14ac:dyDescent="0.35">
      <c r="A13" s="153">
        <v>182</v>
      </c>
      <c r="B13" s="153" t="s">
        <v>224</v>
      </c>
      <c r="C13" s="64" t="s">
        <v>221</v>
      </c>
      <c r="D13" s="383">
        <v>-265</v>
      </c>
      <c r="E13" s="383">
        <v>420</v>
      </c>
      <c r="F13" s="383">
        <v>420</v>
      </c>
    </row>
    <row r="14" spans="1:6" s="61" customFormat="1" ht="21" customHeight="1" x14ac:dyDescent="0.35">
      <c r="A14" s="45">
        <v>801</v>
      </c>
      <c r="B14" s="45" t="s">
        <v>30</v>
      </c>
      <c r="C14" s="62" t="s">
        <v>31</v>
      </c>
      <c r="D14" s="384">
        <v>0</v>
      </c>
      <c r="E14" s="384">
        <v>2</v>
      </c>
      <c r="F14" s="384">
        <v>2</v>
      </c>
    </row>
    <row r="15" spans="1:6" s="61" customFormat="1" ht="18" x14ac:dyDescent="0.35">
      <c r="A15" s="153"/>
      <c r="B15" s="153"/>
      <c r="C15" s="64" t="s">
        <v>32</v>
      </c>
      <c r="D15" s="383"/>
      <c r="E15" s="383">
        <f>E16+E17</f>
        <v>0</v>
      </c>
      <c r="F15" s="383">
        <f>F16+F17</f>
        <v>0</v>
      </c>
    </row>
    <row r="16" spans="1:6" s="66" customFormat="1" ht="34.799999999999997" x14ac:dyDescent="0.3">
      <c r="A16" s="67" t="s">
        <v>112</v>
      </c>
      <c r="B16" s="45" t="s">
        <v>33</v>
      </c>
      <c r="C16" s="142" t="s">
        <v>34</v>
      </c>
      <c r="D16" s="426">
        <v>0</v>
      </c>
      <c r="E16" s="384">
        <v>0</v>
      </c>
      <c r="F16" s="384">
        <v>0</v>
      </c>
    </row>
    <row r="17" spans="1:6" s="66" customFormat="1" ht="21" customHeight="1" x14ac:dyDescent="0.3">
      <c r="A17" s="45">
        <v>801</v>
      </c>
      <c r="B17" s="45" t="s">
        <v>83</v>
      </c>
      <c r="C17" s="62" t="s">
        <v>84</v>
      </c>
      <c r="D17" s="384">
        <v>0</v>
      </c>
      <c r="E17" s="384">
        <v>0</v>
      </c>
      <c r="F17" s="384">
        <v>0</v>
      </c>
    </row>
    <row r="18" spans="1:6" s="66" customFormat="1" ht="21" customHeight="1" x14ac:dyDescent="0.3">
      <c r="A18" s="45">
        <v>801</v>
      </c>
      <c r="B18" s="45" t="s">
        <v>35</v>
      </c>
      <c r="C18" s="62" t="s">
        <v>36</v>
      </c>
      <c r="D18" s="384">
        <f>D19</f>
        <v>104.65</v>
      </c>
      <c r="E18" s="384">
        <v>2345.0500000000002</v>
      </c>
      <c r="F18" s="384">
        <v>2360.9499999999998</v>
      </c>
    </row>
    <row r="19" spans="1:6" s="66" customFormat="1" ht="52.2" x14ac:dyDescent="0.3">
      <c r="A19" s="45">
        <v>801</v>
      </c>
      <c r="B19" s="45" t="s">
        <v>37</v>
      </c>
      <c r="C19" s="62" t="s">
        <v>38</v>
      </c>
      <c r="D19" s="384">
        <v>104.65</v>
      </c>
      <c r="E19" s="384">
        <v>2345.0500000000002</v>
      </c>
      <c r="F19" s="384">
        <v>2360.9499999999998</v>
      </c>
    </row>
    <row r="20" spans="1:6" s="71" customFormat="1" ht="54" x14ac:dyDescent="0.35">
      <c r="A20" s="45">
        <v>801</v>
      </c>
      <c r="B20" s="68" t="s">
        <v>425</v>
      </c>
      <c r="C20" s="64" t="s">
        <v>426</v>
      </c>
      <c r="D20" s="383">
        <v>22.55</v>
      </c>
      <c r="E20" s="383">
        <v>899.15</v>
      </c>
      <c r="F20" s="383">
        <v>899.15</v>
      </c>
    </row>
    <row r="21" spans="1:6" s="71" customFormat="1" ht="70.8" customHeight="1" x14ac:dyDescent="0.35">
      <c r="A21" s="153">
        <v>801</v>
      </c>
      <c r="B21" s="125" t="s">
        <v>420</v>
      </c>
      <c r="C21" s="64" t="s">
        <v>427</v>
      </c>
      <c r="D21" s="383">
        <v>0</v>
      </c>
      <c r="E21" s="383">
        <v>1000.7</v>
      </c>
      <c r="F21" s="427">
        <v>1000.7</v>
      </c>
    </row>
    <row r="22" spans="1:6" s="71" customFormat="1" ht="58.8" customHeight="1" x14ac:dyDescent="0.35">
      <c r="A22" s="153">
        <v>801</v>
      </c>
      <c r="B22" s="125" t="s">
        <v>422</v>
      </c>
      <c r="C22" s="64" t="s">
        <v>423</v>
      </c>
      <c r="D22" s="383">
        <v>13.6</v>
      </c>
      <c r="E22" s="383">
        <v>13.6</v>
      </c>
      <c r="F22" s="383">
        <v>13.6</v>
      </c>
    </row>
    <row r="23" spans="1:6" s="71" customFormat="1" ht="100.2" customHeight="1" x14ac:dyDescent="0.35">
      <c r="A23" s="153">
        <v>801</v>
      </c>
      <c r="B23" s="125" t="s">
        <v>205</v>
      </c>
      <c r="C23" s="64" t="s">
        <v>424</v>
      </c>
      <c r="D23" s="383">
        <v>68.5</v>
      </c>
      <c r="E23" s="383">
        <v>431.6</v>
      </c>
      <c r="F23" s="383">
        <v>447.5</v>
      </c>
    </row>
    <row r="24" spans="1:6" s="71" customFormat="1" ht="99.6" customHeight="1" x14ac:dyDescent="0.35">
      <c r="A24" s="45">
        <v>801</v>
      </c>
      <c r="B24" s="125" t="s">
        <v>524</v>
      </c>
      <c r="C24" s="64" t="s">
        <v>417</v>
      </c>
      <c r="D24" s="383">
        <v>0</v>
      </c>
      <c r="E24" s="383">
        <v>0</v>
      </c>
      <c r="F24" s="427">
        <v>0</v>
      </c>
    </row>
    <row r="25" spans="1:6" s="71" customFormat="1" ht="36" x14ac:dyDescent="0.35">
      <c r="A25" s="45">
        <v>801</v>
      </c>
      <c r="B25" s="125" t="s">
        <v>169</v>
      </c>
      <c r="C25" s="64" t="s">
        <v>170</v>
      </c>
      <c r="D25" s="383">
        <v>0</v>
      </c>
      <c r="E25" s="383">
        <v>0</v>
      </c>
      <c r="F25" s="427">
        <v>0</v>
      </c>
    </row>
    <row r="26" spans="1:6" s="71" customFormat="1" ht="49.2" customHeight="1" x14ac:dyDescent="0.35">
      <c r="A26" s="153">
        <v>801</v>
      </c>
      <c r="B26" s="65" t="s">
        <v>382</v>
      </c>
      <c r="C26" s="64" t="s">
        <v>379</v>
      </c>
      <c r="D26" s="383">
        <v>0</v>
      </c>
      <c r="E26" s="383">
        <v>0</v>
      </c>
      <c r="F26" s="427">
        <v>0</v>
      </c>
    </row>
    <row r="27" spans="1:6" s="66" customFormat="1" ht="17.399999999999999" x14ac:dyDescent="0.3">
      <c r="A27" s="45"/>
      <c r="B27" s="45"/>
      <c r="C27" s="62" t="s">
        <v>39</v>
      </c>
      <c r="D27" s="384">
        <v>-135.35</v>
      </c>
      <c r="E27" s="384">
        <f>E6+E18</f>
        <v>3659.05</v>
      </c>
      <c r="F27" s="384">
        <f>F18+F6</f>
        <v>3679.95</v>
      </c>
    </row>
    <row r="28" spans="1:6" s="47" customFormat="1" ht="17.399999999999999" x14ac:dyDescent="0.3">
      <c r="A28" s="74"/>
      <c r="B28" s="75"/>
      <c r="C28" s="75"/>
      <c r="D28" s="75"/>
      <c r="E28" s="73"/>
    </row>
    <row r="29" spans="1:6" s="47" customFormat="1" ht="12.75" customHeight="1" x14ac:dyDescent="0.3">
      <c r="A29" s="74"/>
      <c r="B29" s="76"/>
      <c r="C29" s="75"/>
      <c r="D29" s="75"/>
      <c r="E29" s="73"/>
    </row>
    <row r="30" spans="1:6" s="47" customFormat="1" ht="12.75" customHeight="1" x14ac:dyDescent="0.3">
      <c r="A30" s="74"/>
      <c r="B30" s="75"/>
      <c r="C30" s="75"/>
      <c r="D30" s="75"/>
      <c r="E30" s="73"/>
    </row>
    <row r="31" spans="1:6" s="47" customFormat="1" ht="12.75" customHeight="1" x14ac:dyDescent="0.3">
      <c r="A31" s="74"/>
      <c r="B31" s="76"/>
      <c r="C31" s="75"/>
      <c r="D31" s="75"/>
      <c r="E31" s="73"/>
    </row>
    <row r="32" spans="1:6" s="47" customFormat="1" ht="17.399999999999999" x14ac:dyDescent="0.3">
      <c r="A32" s="74"/>
      <c r="B32" s="75"/>
      <c r="C32" s="75"/>
      <c r="D32" s="75"/>
      <c r="E32" s="73"/>
    </row>
    <row r="33" spans="1:5" s="47" customFormat="1" ht="26.25" customHeight="1" x14ac:dyDescent="0.3">
      <c r="A33" s="74"/>
      <c r="B33" s="77"/>
      <c r="C33" s="77"/>
      <c r="D33" s="77"/>
      <c r="E33" s="77"/>
    </row>
    <row r="34" spans="1:5" x14ac:dyDescent="0.25">
      <c r="A34" s="25"/>
    </row>
  </sheetData>
  <mergeCells count="7">
    <mergeCell ref="C1:F1"/>
    <mergeCell ref="A4:A5"/>
    <mergeCell ref="E3:F3"/>
    <mergeCell ref="A2:E2"/>
    <mergeCell ref="B4:B5"/>
    <mergeCell ref="C4:C5"/>
    <mergeCell ref="D4:E4"/>
  </mergeCells>
  <pageMargins left="0.35433070866141736" right="0.19685039370078741" top="0.19685039370078741" bottom="0.19685039370078741" header="0.15748031496062992" footer="0.1574803149606299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view="pageBreakPreview" topLeftCell="A4" zoomScaleNormal="90" zoomScaleSheetLayoutView="100" workbookViewId="0">
      <selection activeCell="D21" sqref="D21"/>
    </sheetView>
  </sheetViews>
  <sheetFormatPr defaultRowHeight="13.2" x14ac:dyDescent="0.25"/>
  <cols>
    <col min="1" max="1" width="89" style="30" customWidth="1"/>
    <col min="2" max="2" width="13.5546875" style="16" customWidth="1"/>
    <col min="3" max="3" width="16.5546875" style="16" customWidth="1"/>
    <col min="4" max="4" width="17.33203125" style="14" customWidth="1"/>
  </cols>
  <sheetData>
    <row r="1" spans="1:6" s="131" customFormat="1" x14ac:dyDescent="0.25">
      <c r="A1" s="30"/>
      <c r="B1" s="16"/>
      <c r="C1" s="16"/>
      <c r="D1" s="14"/>
    </row>
    <row r="2" spans="1:6" ht="153" customHeight="1" x14ac:dyDescent="0.3">
      <c r="A2" s="312"/>
      <c r="B2" s="506" t="s">
        <v>525</v>
      </c>
      <c r="C2" s="506"/>
      <c r="D2" s="506"/>
    </row>
    <row r="3" spans="1:6" ht="1.5" customHeight="1" x14ac:dyDescent="0.3">
      <c r="A3" s="312"/>
      <c r="B3" s="313"/>
      <c r="C3" s="313"/>
      <c r="D3" s="312"/>
    </row>
    <row r="4" spans="1:6" ht="64.5" customHeight="1" x14ac:dyDescent="0.25">
      <c r="A4" s="449" t="s">
        <v>526</v>
      </c>
      <c r="B4" s="449"/>
      <c r="C4" s="449"/>
      <c r="D4" s="449"/>
      <c r="E4" s="32"/>
      <c r="F4" s="9"/>
    </row>
    <row r="5" spans="1:6" s="31" customFormat="1" ht="15.6" x14ac:dyDescent="0.3">
      <c r="A5" s="203"/>
      <c r="B5" s="40"/>
      <c r="C5" s="40"/>
      <c r="D5" s="50" t="s">
        <v>81</v>
      </c>
      <c r="E5" s="32"/>
      <c r="F5" s="9"/>
    </row>
    <row r="6" spans="1:6" s="80" customFormat="1" ht="72" customHeight="1" x14ac:dyDescent="0.25">
      <c r="A6" s="44" t="s">
        <v>51</v>
      </c>
      <c r="B6" s="44" t="s">
        <v>87</v>
      </c>
      <c r="C6" s="44" t="s">
        <v>222</v>
      </c>
      <c r="D6" s="44" t="s">
        <v>12</v>
      </c>
    </row>
    <row r="7" spans="1:6" s="80" customFormat="1" ht="17.399999999999999" x14ac:dyDescent="0.3">
      <c r="A7" s="44">
        <v>1</v>
      </c>
      <c r="B7" s="81">
        <v>2</v>
      </c>
      <c r="C7" s="81">
        <v>3</v>
      </c>
      <c r="D7" s="44">
        <v>4</v>
      </c>
    </row>
    <row r="8" spans="1:6" s="47" customFormat="1" ht="17.399999999999999" x14ac:dyDescent="0.3">
      <c r="A8" s="314" t="s">
        <v>50</v>
      </c>
      <c r="B8" s="315" t="s">
        <v>60</v>
      </c>
      <c r="C8" s="386">
        <v>341.87</v>
      </c>
      <c r="D8" s="387">
        <v>2377.87</v>
      </c>
    </row>
    <row r="9" spans="1:6" s="47" customFormat="1" ht="31.2" x14ac:dyDescent="0.3">
      <c r="A9" s="316" t="s">
        <v>49</v>
      </c>
      <c r="B9" s="317" t="s">
        <v>78</v>
      </c>
      <c r="C9" s="385">
        <v>27.6</v>
      </c>
      <c r="D9" s="388">
        <v>600</v>
      </c>
    </row>
    <row r="10" spans="1:6" s="47" customFormat="1" ht="46.8" x14ac:dyDescent="0.3">
      <c r="A10" s="316" t="s">
        <v>48</v>
      </c>
      <c r="B10" s="317" t="s">
        <v>61</v>
      </c>
      <c r="C10" s="385">
        <v>279.87</v>
      </c>
      <c r="D10" s="388">
        <v>1693.17</v>
      </c>
    </row>
    <row r="11" spans="1:6" s="47" customFormat="1" ht="17.399999999999999" x14ac:dyDescent="0.3">
      <c r="A11" s="318" t="s">
        <v>161</v>
      </c>
      <c r="B11" s="319" t="s">
        <v>60</v>
      </c>
      <c r="C11" s="391">
        <v>34.4</v>
      </c>
      <c r="D11" s="389">
        <v>84.7</v>
      </c>
    </row>
    <row r="12" spans="1:6" s="47" customFormat="1" ht="31.2" x14ac:dyDescent="0.3">
      <c r="A12" s="312" t="s">
        <v>226</v>
      </c>
      <c r="B12" s="317" t="s">
        <v>225</v>
      </c>
      <c r="C12" s="385">
        <v>0</v>
      </c>
      <c r="D12" s="388">
        <v>0.3</v>
      </c>
    </row>
    <row r="13" spans="1:6" s="47" customFormat="1" ht="17.399999999999999" x14ac:dyDescent="0.3">
      <c r="A13" s="320" t="s">
        <v>162</v>
      </c>
      <c r="B13" s="317" t="s">
        <v>163</v>
      </c>
      <c r="C13" s="385">
        <v>55.8</v>
      </c>
      <c r="D13" s="388">
        <v>55.8</v>
      </c>
    </row>
    <row r="14" spans="1:6" s="47" customFormat="1" ht="17.399999999999999" x14ac:dyDescent="0.3">
      <c r="A14" s="197" t="s">
        <v>319</v>
      </c>
      <c r="B14" s="317" t="s">
        <v>320</v>
      </c>
      <c r="C14" s="385">
        <v>-35</v>
      </c>
      <c r="D14" s="388">
        <v>15</v>
      </c>
    </row>
    <row r="15" spans="1:6" s="47" customFormat="1" ht="17.399999999999999" x14ac:dyDescent="0.3">
      <c r="A15" s="197" t="s">
        <v>428</v>
      </c>
      <c r="B15" s="317" t="s">
        <v>429</v>
      </c>
      <c r="C15" s="385">
        <v>13.6</v>
      </c>
      <c r="D15" s="388">
        <v>13.6</v>
      </c>
    </row>
    <row r="16" spans="1:6" s="47" customFormat="1" ht="18" customHeight="1" x14ac:dyDescent="0.3">
      <c r="A16" s="314" t="s">
        <v>47</v>
      </c>
      <c r="B16" s="315" t="s">
        <v>62</v>
      </c>
      <c r="C16" s="386">
        <f>C17</f>
        <v>62</v>
      </c>
      <c r="D16" s="387">
        <f>D17</f>
        <v>412.1</v>
      </c>
    </row>
    <row r="17" spans="1:4" s="47" customFormat="1" ht="17.399999999999999" x14ac:dyDescent="0.3">
      <c r="A17" s="316" t="s">
        <v>63</v>
      </c>
      <c r="B17" s="317" t="s">
        <v>64</v>
      </c>
      <c r="C17" s="385">
        <v>62</v>
      </c>
      <c r="D17" s="388">
        <v>412.1</v>
      </c>
    </row>
    <row r="18" spans="1:4" s="47" customFormat="1" ht="17.399999999999999" x14ac:dyDescent="0.3">
      <c r="A18" s="314" t="s">
        <v>46</v>
      </c>
      <c r="B18" s="315" t="s">
        <v>65</v>
      </c>
      <c r="C18" s="386">
        <v>-24.5</v>
      </c>
      <c r="D18" s="387">
        <v>40.5</v>
      </c>
    </row>
    <row r="19" spans="1:4" s="88" customFormat="1" ht="31.2" x14ac:dyDescent="0.3">
      <c r="A19" s="316" t="s">
        <v>443</v>
      </c>
      <c r="B19" s="317" t="s">
        <v>440</v>
      </c>
      <c r="C19" s="385">
        <v>0.5</v>
      </c>
      <c r="D19" s="388">
        <v>0.5</v>
      </c>
    </row>
    <row r="20" spans="1:4" s="88" customFormat="1" ht="17.399999999999999" x14ac:dyDescent="0.3">
      <c r="A20" s="316" t="s">
        <v>444</v>
      </c>
      <c r="B20" s="317" t="s">
        <v>154</v>
      </c>
      <c r="C20" s="385">
        <v>-25</v>
      </c>
      <c r="D20" s="388">
        <v>40</v>
      </c>
    </row>
    <row r="21" spans="1:4" s="47" customFormat="1" ht="17.399999999999999" x14ac:dyDescent="0.3">
      <c r="A21" s="314" t="s">
        <v>45</v>
      </c>
      <c r="B21" s="315" t="s">
        <v>66</v>
      </c>
      <c r="C21" s="386">
        <v>0</v>
      </c>
      <c r="D21" s="387">
        <v>1006.8</v>
      </c>
    </row>
    <row r="22" spans="1:4" s="47" customFormat="1" ht="17.399999999999999" x14ac:dyDescent="0.3">
      <c r="A22" s="316" t="s">
        <v>67</v>
      </c>
      <c r="B22" s="317" t="s">
        <v>68</v>
      </c>
      <c r="C22" s="385">
        <v>0</v>
      </c>
      <c r="D22" s="388">
        <v>1006.8</v>
      </c>
    </row>
    <row r="23" spans="1:4" s="47" customFormat="1" ht="17.399999999999999" x14ac:dyDescent="0.3">
      <c r="A23" s="316" t="s">
        <v>442</v>
      </c>
      <c r="B23" s="317" t="s">
        <v>441</v>
      </c>
      <c r="C23" s="385">
        <v>0</v>
      </c>
      <c r="D23" s="388">
        <v>0</v>
      </c>
    </row>
    <row r="24" spans="1:4" s="47" customFormat="1" ht="17.399999999999999" x14ac:dyDescent="0.3">
      <c r="A24" s="314" t="s">
        <v>44</v>
      </c>
      <c r="B24" s="315" t="s">
        <v>69</v>
      </c>
      <c r="C24" s="386">
        <f>C25+C26+C27</f>
        <v>-55.2</v>
      </c>
      <c r="D24" s="394">
        <f>D25+D26+D27</f>
        <v>10</v>
      </c>
    </row>
    <row r="25" spans="1:4" s="47" customFormat="1" ht="17.399999999999999" x14ac:dyDescent="0.3">
      <c r="A25" s="316" t="s">
        <v>227</v>
      </c>
      <c r="B25" s="317" t="s">
        <v>228</v>
      </c>
      <c r="C25" s="385">
        <v>0</v>
      </c>
      <c r="D25" s="388">
        <v>0</v>
      </c>
    </row>
    <row r="26" spans="1:4" s="47" customFormat="1" ht="17.399999999999999" x14ac:dyDescent="0.3">
      <c r="A26" s="316" t="s">
        <v>229</v>
      </c>
      <c r="B26" s="317" t="s">
        <v>230</v>
      </c>
      <c r="C26" s="385">
        <v>0</v>
      </c>
      <c r="D26" s="388">
        <v>0</v>
      </c>
    </row>
    <row r="27" spans="1:4" s="47" customFormat="1" ht="17.399999999999999" x14ac:dyDescent="0.3">
      <c r="A27" s="316" t="s">
        <v>43</v>
      </c>
      <c r="B27" s="317" t="s">
        <v>70</v>
      </c>
      <c r="C27" s="385">
        <v>-55.2</v>
      </c>
      <c r="D27" s="388">
        <v>10</v>
      </c>
    </row>
    <row r="28" spans="1:4" s="47" customFormat="1" ht="17.399999999999999" x14ac:dyDescent="0.3">
      <c r="A28" s="314" t="s">
        <v>79</v>
      </c>
      <c r="B28" s="315" t="s">
        <v>71</v>
      </c>
      <c r="C28" s="386">
        <f>C29</f>
        <v>-20</v>
      </c>
      <c r="D28" s="387">
        <f>D29</f>
        <v>10</v>
      </c>
    </row>
    <row r="29" spans="1:4" s="47" customFormat="1" ht="17.399999999999999" x14ac:dyDescent="0.3">
      <c r="A29" s="316" t="s">
        <v>42</v>
      </c>
      <c r="B29" s="317" t="s">
        <v>72</v>
      </c>
      <c r="C29" s="385">
        <v>-20</v>
      </c>
      <c r="D29" s="388">
        <v>10</v>
      </c>
    </row>
    <row r="30" spans="1:4" s="47" customFormat="1" ht="21.75" customHeight="1" x14ac:dyDescent="0.3">
      <c r="A30" s="314" t="s">
        <v>41</v>
      </c>
      <c r="B30" s="315" t="s">
        <v>73</v>
      </c>
      <c r="C30" s="386">
        <v>2.88</v>
      </c>
      <c r="D30" s="387">
        <f>D31</f>
        <v>74.88</v>
      </c>
    </row>
    <row r="31" spans="1:4" s="47" customFormat="1" ht="17.399999999999999" x14ac:dyDescent="0.3">
      <c r="A31" s="316" t="s">
        <v>80</v>
      </c>
      <c r="B31" s="317" t="s">
        <v>74</v>
      </c>
      <c r="C31" s="385">
        <v>2.88</v>
      </c>
      <c r="D31" s="393">
        <v>74.88</v>
      </c>
    </row>
    <row r="32" spans="1:4" s="47" customFormat="1" ht="17.399999999999999" x14ac:dyDescent="0.3">
      <c r="A32" s="314" t="s">
        <v>75</v>
      </c>
      <c r="B32" s="315" t="s">
        <v>76</v>
      </c>
      <c r="C32" s="386">
        <f>C33</f>
        <v>-52</v>
      </c>
      <c r="D32" s="387">
        <f>D33</f>
        <v>70</v>
      </c>
    </row>
    <row r="33" spans="1:4" s="47" customFormat="1" ht="17.399999999999999" x14ac:dyDescent="0.3">
      <c r="A33" s="316" t="s">
        <v>77</v>
      </c>
      <c r="B33" s="317" t="s">
        <v>231</v>
      </c>
      <c r="C33" s="385">
        <v>-52</v>
      </c>
      <c r="D33" s="388">
        <v>70</v>
      </c>
    </row>
    <row r="34" spans="1:4" s="47" customFormat="1" ht="17.399999999999999" x14ac:dyDescent="0.3">
      <c r="A34" s="321" t="s">
        <v>40</v>
      </c>
      <c r="B34" s="322"/>
      <c r="C34" s="392">
        <v>255.05</v>
      </c>
      <c r="D34" s="387">
        <f>D8+D16+D18+D21+D24+D28+D30+D32</f>
        <v>4002.1499999999996</v>
      </c>
    </row>
    <row r="35" spans="1:4" s="47" customFormat="1" ht="18" x14ac:dyDescent="0.35">
      <c r="A35" s="78"/>
      <c r="B35" s="79"/>
      <c r="C35" s="79"/>
      <c r="D35" s="61"/>
    </row>
    <row r="36" spans="1:4" s="47" customFormat="1" ht="18" x14ac:dyDescent="0.35">
      <c r="A36" s="78"/>
      <c r="B36" s="79"/>
      <c r="C36" s="79"/>
      <c r="D36" s="61"/>
    </row>
    <row r="37" spans="1:4" s="47" customFormat="1" ht="18" x14ac:dyDescent="0.35">
      <c r="A37" s="78"/>
      <c r="B37" s="79"/>
      <c r="C37" s="79"/>
      <c r="D37" s="61"/>
    </row>
    <row r="38" spans="1:4" s="47" customFormat="1" ht="18" x14ac:dyDescent="0.35">
      <c r="A38" s="78"/>
      <c r="B38" s="79"/>
      <c r="C38" s="79"/>
      <c r="D38" s="61"/>
    </row>
    <row r="39" spans="1:4" s="47" customFormat="1" ht="18" x14ac:dyDescent="0.35">
      <c r="A39" s="78"/>
      <c r="B39" s="79"/>
      <c r="C39" s="79"/>
      <c r="D39" s="61"/>
    </row>
    <row r="40" spans="1:4" s="47" customFormat="1" ht="18" x14ac:dyDescent="0.35">
      <c r="A40" s="78"/>
      <c r="B40" s="79"/>
      <c r="C40" s="79"/>
      <c r="D40" s="61"/>
    </row>
    <row r="41" spans="1:4" s="47" customFormat="1" ht="18" x14ac:dyDescent="0.35">
      <c r="A41" s="78"/>
      <c r="B41" s="79"/>
      <c r="C41" s="79"/>
      <c r="D41" s="61"/>
    </row>
    <row r="42" spans="1:4" s="47" customFormat="1" ht="18" x14ac:dyDescent="0.35">
      <c r="A42" s="78"/>
      <c r="B42" s="79"/>
      <c r="C42" s="79"/>
      <c r="D42" s="61"/>
    </row>
    <row r="43" spans="1:4" s="47" customFormat="1" ht="18" x14ac:dyDescent="0.35">
      <c r="A43" s="78"/>
      <c r="B43" s="79"/>
      <c r="C43" s="79"/>
      <c r="D43" s="61"/>
    </row>
    <row r="44" spans="1:4" s="47" customFormat="1" ht="18" x14ac:dyDescent="0.35">
      <c r="A44" s="78"/>
      <c r="B44" s="79"/>
      <c r="C44" s="79"/>
      <c r="D44" s="61"/>
    </row>
    <row r="45" spans="1:4" s="47" customFormat="1" ht="18" x14ac:dyDescent="0.35">
      <c r="A45" s="78"/>
      <c r="B45" s="79"/>
      <c r="C45" s="79"/>
      <c r="D45" s="61"/>
    </row>
    <row r="46" spans="1:4" s="47" customFormat="1" ht="18" x14ac:dyDescent="0.35">
      <c r="A46" s="78"/>
      <c r="B46" s="79"/>
      <c r="C46" s="79"/>
      <c r="D46" s="61"/>
    </row>
    <row r="47" spans="1:4" s="47" customFormat="1" ht="18" x14ac:dyDescent="0.35">
      <c r="A47" s="78"/>
      <c r="B47" s="79"/>
      <c r="C47" s="79"/>
      <c r="D47" s="61"/>
    </row>
    <row r="48" spans="1:4" s="47" customFormat="1" ht="18" x14ac:dyDescent="0.35">
      <c r="A48" s="78"/>
      <c r="B48" s="79"/>
      <c r="C48" s="79"/>
      <c r="D48" s="61"/>
    </row>
    <row r="49" spans="1:4" s="47" customFormat="1" ht="18" x14ac:dyDescent="0.35">
      <c r="A49" s="78"/>
      <c r="B49" s="79"/>
      <c r="C49" s="79"/>
      <c r="D49" s="61"/>
    </row>
    <row r="50" spans="1:4" s="47" customFormat="1" ht="18" x14ac:dyDescent="0.35">
      <c r="A50" s="78"/>
      <c r="B50" s="79"/>
      <c r="C50" s="79"/>
      <c r="D50" s="61"/>
    </row>
    <row r="51" spans="1:4" s="47" customFormat="1" ht="18" x14ac:dyDescent="0.35">
      <c r="A51" s="78"/>
      <c r="B51" s="79"/>
      <c r="C51" s="79"/>
      <c r="D51" s="61"/>
    </row>
    <row r="52" spans="1:4" s="47" customFormat="1" ht="18" x14ac:dyDescent="0.35">
      <c r="A52" s="78"/>
      <c r="B52" s="79"/>
      <c r="C52" s="79"/>
      <c r="D52" s="61"/>
    </row>
    <row r="53" spans="1:4" s="47" customFormat="1" ht="18" x14ac:dyDescent="0.35">
      <c r="A53" s="78"/>
      <c r="B53" s="79"/>
      <c r="C53" s="79"/>
      <c r="D53" s="61"/>
    </row>
    <row r="54" spans="1:4" s="47" customFormat="1" ht="18" x14ac:dyDescent="0.35">
      <c r="A54" s="78"/>
      <c r="B54" s="79"/>
      <c r="C54" s="79"/>
      <c r="D54" s="61"/>
    </row>
    <row r="55" spans="1:4" s="47" customFormat="1" ht="18" x14ac:dyDescent="0.35">
      <c r="A55" s="78"/>
      <c r="B55" s="79"/>
      <c r="C55" s="79"/>
      <c r="D55" s="61"/>
    </row>
    <row r="56" spans="1:4" s="47" customFormat="1" ht="18" x14ac:dyDescent="0.35">
      <c r="A56" s="78"/>
      <c r="B56" s="79"/>
      <c r="C56" s="79"/>
      <c r="D56" s="61"/>
    </row>
    <row r="57" spans="1:4" s="47" customFormat="1" ht="18" x14ac:dyDescent="0.35">
      <c r="A57" s="78"/>
      <c r="B57" s="79"/>
      <c r="C57" s="79"/>
      <c r="D57" s="61"/>
    </row>
    <row r="58" spans="1:4" s="47" customFormat="1" ht="18" x14ac:dyDescent="0.35">
      <c r="A58" s="78"/>
      <c r="B58" s="79"/>
      <c r="C58" s="79"/>
      <c r="D58" s="61"/>
    </row>
    <row r="59" spans="1:4" s="47" customFormat="1" ht="18" x14ac:dyDescent="0.35">
      <c r="A59" s="78"/>
      <c r="B59" s="79"/>
      <c r="C59" s="79"/>
      <c r="D59" s="61"/>
    </row>
    <row r="60" spans="1:4" s="47" customFormat="1" ht="18" x14ac:dyDescent="0.35">
      <c r="A60" s="78"/>
      <c r="B60" s="79"/>
      <c r="C60" s="79"/>
      <c r="D60" s="61"/>
    </row>
    <row r="61" spans="1:4" x14ac:dyDescent="0.25">
      <c r="B61" s="41"/>
      <c r="C61" s="41"/>
    </row>
    <row r="62" spans="1:4" x14ac:dyDescent="0.25">
      <c r="B62" s="41"/>
      <c r="C62" s="41"/>
    </row>
    <row r="63" spans="1:4" x14ac:dyDescent="0.25">
      <c r="B63" s="41"/>
      <c r="C63" s="41"/>
    </row>
    <row r="64" spans="1:4" x14ac:dyDescent="0.25">
      <c r="B64" s="41"/>
      <c r="C64" s="41"/>
    </row>
    <row r="65" spans="2:3" x14ac:dyDescent="0.25">
      <c r="B65" s="41"/>
      <c r="C65" s="41"/>
    </row>
    <row r="66" spans="2:3" x14ac:dyDescent="0.25">
      <c r="B66" s="41"/>
      <c r="C66" s="41"/>
    </row>
    <row r="67" spans="2:3" x14ac:dyDescent="0.25">
      <c r="B67" s="41"/>
      <c r="C67" s="41"/>
    </row>
    <row r="68" spans="2:3" x14ac:dyDescent="0.25">
      <c r="B68" s="41"/>
      <c r="C68" s="41"/>
    </row>
    <row r="69" spans="2:3" x14ac:dyDescent="0.25">
      <c r="B69" s="41"/>
      <c r="C69" s="41"/>
    </row>
    <row r="70" spans="2:3" x14ac:dyDescent="0.25">
      <c r="B70" s="41"/>
      <c r="C70" s="41"/>
    </row>
    <row r="71" spans="2:3" x14ac:dyDescent="0.25">
      <c r="B71" s="41"/>
      <c r="C71" s="41"/>
    </row>
    <row r="72" spans="2:3" x14ac:dyDescent="0.25">
      <c r="B72" s="41"/>
      <c r="C72" s="41"/>
    </row>
    <row r="73" spans="2:3" x14ac:dyDescent="0.25">
      <c r="B73" s="41"/>
      <c r="C73" s="41"/>
    </row>
    <row r="74" spans="2:3" x14ac:dyDescent="0.25">
      <c r="B74" s="41"/>
      <c r="C74" s="41"/>
    </row>
    <row r="75" spans="2:3" x14ac:dyDescent="0.25">
      <c r="B75" s="41"/>
      <c r="C75" s="41"/>
    </row>
    <row r="76" spans="2:3" x14ac:dyDescent="0.25">
      <c r="B76" s="41"/>
      <c r="C76" s="41"/>
    </row>
    <row r="77" spans="2:3" x14ac:dyDescent="0.25">
      <c r="B77" s="41"/>
      <c r="C77" s="41"/>
    </row>
    <row r="78" spans="2:3" x14ac:dyDescent="0.25">
      <c r="B78" s="41"/>
      <c r="C78" s="41"/>
    </row>
    <row r="79" spans="2:3" x14ac:dyDescent="0.25">
      <c r="B79" s="41"/>
      <c r="C79" s="41"/>
    </row>
    <row r="80" spans="2:3" x14ac:dyDescent="0.25">
      <c r="B80" s="41"/>
      <c r="C80" s="41"/>
    </row>
    <row r="81" spans="2:3" x14ac:dyDescent="0.25">
      <c r="B81" s="41"/>
      <c r="C81" s="41"/>
    </row>
    <row r="82" spans="2:3" x14ac:dyDescent="0.25">
      <c r="B82" s="41"/>
      <c r="C82" s="41"/>
    </row>
    <row r="83" spans="2:3" x14ac:dyDescent="0.25">
      <c r="B83" s="41"/>
      <c r="C83" s="41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3"/>
  <sheetViews>
    <sheetView view="pageBreakPreview" topLeftCell="A13" zoomScale="80" zoomScaleSheetLayoutView="80" workbookViewId="0">
      <selection activeCell="E34" sqref="E34"/>
    </sheetView>
  </sheetViews>
  <sheetFormatPr defaultColWidth="9.109375" defaultRowHeight="13.2" x14ac:dyDescent="0.25"/>
  <cols>
    <col min="1" max="1" width="84.5546875" style="30" customWidth="1"/>
    <col min="2" max="3" width="14" style="16" customWidth="1"/>
    <col min="4" max="4" width="17.33203125" style="14" customWidth="1"/>
    <col min="5" max="5" width="13" style="14" customWidth="1"/>
    <col min="6" max="16384" width="9.109375" style="14"/>
  </cols>
  <sheetData>
    <row r="2" spans="1:9" ht="144" customHeight="1" x14ac:dyDescent="0.3">
      <c r="A2" s="312"/>
      <c r="B2" s="313"/>
      <c r="C2" s="313"/>
      <c r="D2" s="506" t="s">
        <v>532</v>
      </c>
      <c r="E2" s="506"/>
      <c r="G2" s="506"/>
      <c r="H2" s="506"/>
      <c r="I2" s="506"/>
    </row>
    <row r="3" spans="1:9" ht="24" customHeight="1" x14ac:dyDescent="0.3">
      <c r="A3" s="312"/>
      <c r="B3" s="313"/>
      <c r="C3" s="313"/>
      <c r="D3" s="312"/>
      <c r="E3" s="22"/>
    </row>
    <row r="4" spans="1:9" ht="64.5" customHeight="1" x14ac:dyDescent="0.25">
      <c r="A4" s="449" t="s">
        <v>533</v>
      </c>
      <c r="B4" s="449"/>
      <c r="C4" s="449"/>
      <c r="D4" s="449"/>
      <c r="E4" s="203"/>
      <c r="F4" s="42"/>
    </row>
    <row r="5" spans="1:9" s="43" customFormat="1" ht="15.6" x14ac:dyDescent="0.3">
      <c r="A5" s="203"/>
      <c r="B5" s="40"/>
      <c r="C5" s="40"/>
      <c r="D5" s="507" t="s">
        <v>81</v>
      </c>
      <c r="E5" s="507"/>
      <c r="F5" s="42"/>
    </row>
    <row r="6" spans="1:9" s="46" customFormat="1" ht="81" customHeight="1" x14ac:dyDescent="0.25">
      <c r="A6" s="44" t="s">
        <v>51</v>
      </c>
      <c r="B6" s="44" t="s">
        <v>87</v>
      </c>
      <c r="C6" s="44" t="s">
        <v>222</v>
      </c>
      <c r="D6" s="44" t="s">
        <v>534</v>
      </c>
      <c r="E6" s="44" t="s">
        <v>535</v>
      </c>
    </row>
    <row r="7" spans="1:9" s="43" customFormat="1" ht="15.6" x14ac:dyDescent="0.3">
      <c r="A7" s="44">
        <v>1</v>
      </c>
      <c r="B7" s="81">
        <v>2</v>
      </c>
      <c r="C7" s="81">
        <v>3</v>
      </c>
      <c r="D7" s="44">
        <v>4</v>
      </c>
      <c r="E7" s="44">
        <v>5</v>
      </c>
    </row>
    <row r="8" spans="1:9" s="61" customFormat="1" ht="18" x14ac:dyDescent="0.35">
      <c r="A8" s="314" t="s">
        <v>50</v>
      </c>
      <c r="B8" s="315" t="s">
        <v>60</v>
      </c>
      <c r="C8" s="386">
        <v>66.47</v>
      </c>
      <c r="D8" s="394">
        <f>D9+D10+D11</f>
        <v>2021.3700000000001</v>
      </c>
      <c r="E8" s="394">
        <f>E9+E10+E11</f>
        <v>2026.3700000000001</v>
      </c>
    </row>
    <row r="9" spans="1:9" s="61" customFormat="1" ht="31.2" x14ac:dyDescent="0.35">
      <c r="A9" s="316" t="s">
        <v>49</v>
      </c>
      <c r="B9" s="317" t="s">
        <v>78</v>
      </c>
      <c r="C9" s="385">
        <v>27.6</v>
      </c>
      <c r="D9" s="388">
        <f>'7'!D9</f>
        <v>600</v>
      </c>
      <c r="E9" s="388">
        <v>600</v>
      </c>
    </row>
    <row r="10" spans="1:9" s="61" customFormat="1" ht="46.8" x14ac:dyDescent="0.35">
      <c r="A10" s="316" t="s">
        <v>48</v>
      </c>
      <c r="B10" s="317" t="s">
        <v>61</v>
      </c>
      <c r="C10" s="385">
        <v>60.27</v>
      </c>
      <c r="D10" s="388">
        <v>1392.47</v>
      </c>
      <c r="E10" s="388">
        <v>1397.47</v>
      </c>
    </row>
    <row r="11" spans="1:9" s="61" customFormat="1" ht="18" x14ac:dyDescent="0.35">
      <c r="A11" s="318" t="s">
        <v>161</v>
      </c>
      <c r="B11" s="319" t="s">
        <v>60</v>
      </c>
      <c r="C11" s="391">
        <v>-21.4</v>
      </c>
      <c r="D11" s="389">
        <v>28.9</v>
      </c>
      <c r="E11" s="389">
        <v>28.9</v>
      </c>
    </row>
    <row r="12" spans="1:9" s="61" customFormat="1" ht="31.8" x14ac:dyDescent="0.35">
      <c r="A12" s="312" t="s">
        <v>226</v>
      </c>
      <c r="B12" s="317" t="s">
        <v>225</v>
      </c>
      <c r="C12" s="385">
        <v>0</v>
      </c>
      <c r="D12" s="388">
        <v>0.3</v>
      </c>
      <c r="E12" s="388">
        <v>0.3</v>
      </c>
    </row>
    <row r="13" spans="1:9" s="61" customFormat="1" ht="18" x14ac:dyDescent="0.35">
      <c r="A13" s="320" t="s">
        <v>162</v>
      </c>
      <c r="B13" s="317" t="s">
        <v>163</v>
      </c>
      <c r="C13" s="385">
        <v>0</v>
      </c>
      <c r="D13" s="388">
        <v>0</v>
      </c>
      <c r="E13" s="388">
        <v>0</v>
      </c>
    </row>
    <row r="14" spans="1:9" s="61" customFormat="1" ht="18" x14ac:dyDescent="0.35">
      <c r="A14" s="197" t="s">
        <v>319</v>
      </c>
      <c r="B14" s="317" t="s">
        <v>320</v>
      </c>
      <c r="C14" s="385">
        <v>-35</v>
      </c>
      <c r="D14" s="388">
        <v>15</v>
      </c>
      <c r="E14" s="388">
        <v>15</v>
      </c>
    </row>
    <row r="15" spans="1:9" s="61" customFormat="1" ht="18" x14ac:dyDescent="0.35">
      <c r="A15" s="197" t="s">
        <v>527</v>
      </c>
      <c r="B15" s="317" t="s">
        <v>429</v>
      </c>
      <c r="C15" s="385">
        <v>13.6</v>
      </c>
      <c r="D15" s="388">
        <v>13.6</v>
      </c>
      <c r="E15" s="388">
        <v>13.6</v>
      </c>
    </row>
    <row r="16" spans="1:9" s="61" customFormat="1" ht="18" x14ac:dyDescent="0.35">
      <c r="A16" s="314" t="s">
        <v>47</v>
      </c>
      <c r="B16" s="315" t="s">
        <v>62</v>
      </c>
      <c r="C16" s="386">
        <f>C17</f>
        <v>68.5</v>
      </c>
      <c r="D16" s="387">
        <f>D17</f>
        <v>431.6</v>
      </c>
      <c r="E16" s="387">
        <f>E17</f>
        <v>447.5</v>
      </c>
    </row>
    <row r="17" spans="1:5" s="61" customFormat="1" ht="18" x14ac:dyDescent="0.35">
      <c r="A17" s="316" t="s">
        <v>63</v>
      </c>
      <c r="B17" s="317" t="s">
        <v>64</v>
      </c>
      <c r="C17" s="385">
        <v>68.5</v>
      </c>
      <c r="D17" s="388">
        <v>431.6</v>
      </c>
      <c r="E17" s="388">
        <v>447.5</v>
      </c>
    </row>
    <row r="18" spans="1:5" s="61" customFormat="1" ht="31.2" x14ac:dyDescent="0.35">
      <c r="A18" s="314" t="s">
        <v>46</v>
      </c>
      <c r="B18" s="315" t="s">
        <v>65</v>
      </c>
      <c r="C18" s="386">
        <f>C19+C20</f>
        <v>-24.5</v>
      </c>
      <c r="D18" s="394">
        <f>D19+D20</f>
        <v>40.5</v>
      </c>
      <c r="E18" s="394">
        <f>E19+E20</f>
        <v>40.5</v>
      </c>
    </row>
    <row r="19" spans="1:5" s="61" customFormat="1" ht="31.2" x14ac:dyDescent="0.35">
      <c r="A19" s="316" t="s">
        <v>393</v>
      </c>
      <c r="B19" s="317" t="s">
        <v>440</v>
      </c>
      <c r="C19" s="385">
        <v>0.5</v>
      </c>
      <c r="D19" s="388">
        <v>0.5</v>
      </c>
      <c r="E19" s="388">
        <v>0.5</v>
      </c>
    </row>
    <row r="20" spans="1:5" s="61" customFormat="1" ht="18" x14ac:dyDescent="0.35">
      <c r="A20" s="316" t="s">
        <v>444</v>
      </c>
      <c r="B20" s="317" t="s">
        <v>154</v>
      </c>
      <c r="C20" s="385">
        <v>-25</v>
      </c>
      <c r="D20" s="388">
        <v>40</v>
      </c>
      <c r="E20" s="388">
        <v>40</v>
      </c>
    </row>
    <row r="21" spans="1:5" s="61" customFormat="1" ht="18" x14ac:dyDescent="0.35">
      <c r="A21" s="314" t="s">
        <v>45</v>
      </c>
      <c r="B21" s="315" t="s">
        <v>66</v>
      </c>
      <c r="C21" s="386">
        <f>C22</f>
        <v>0</v>
      </c>
      <c r="D21" s="387">
        <f>D22</f>
        <v>1000.7</v>
      </c>
      <c r="E21" s="387">
        <f>E22</f>
        <v>1000.7</v>
      </c>
    </row>
    <row r="22" spans="1:5" s="61" customFormat="1" ht="18" x14ac:dyDescent="0.35">
      <c r="A22" s="316" t="s">
        <v>67</v>
      </c>
      <c r="B22" s="317" t="s">
        <v>68</v>
      </c>
      <c r="C22" s="385">
        <v>0</v>
      </c>
      <c r="D22" s="388">
        <v>1000.7</v>
      </c>
      <c r="E22" s="388">
        <v>1000.7</v>
      </c>
    </row>
    <row r="23" spans="1:5" s="61" customFormat="1" ht="18" x14ac:dyDescent="0.35">
      <c r="A23" s="314" t="s">
        <v>44</v>
      </c>
      <c r="B23" s="315" t="s">
        <v>69</v>
      </c>
      <c r="C23" s="386">
        <f>C24+C25+C26</f>
        <v>-55.2</v>
      </c>
      <c r="D23" s="387">
        <f>D26</f>
        <v>10</v>
      </c>
      <c r="E23" s="387">
        <f>E26</f>
        <v>10</v>
      </c>
    </row>
    <row r="24" spans="1:5" s="61" customFormat="1" ht="18" x14ac:dyDescent="0.35">
      <c r="A24" s="316" t="s">
        <v>227</v>
      </c>
      <c r="B24" s="317" t="s">
        <v>228</v>
      </c>
      <c r="C24" s="385">
        <v>0</v>
      </c>
      <c r="D24" s="388">
        <v>0</v>
      </c>
      <c r="E24" s="388">
        <v>0</v>
      </c>
    </row>
    <row r="25" spans="1:5" s="61" customFormat="1" ht="18" x14ac:dyDescent="0.35">
      <c r="A25" s="316" t="s">
        <v>229</v>
      </c>
      <c r="B25" s="317" t="s">
        <v>230</v>
      </c>
      <c r="C25" s="385">
        <v>0</v>
      </c>
      <c r="D25" s="388">
        <v>0</v>
      </c>
      <c r="E25" s="388">
        <v>0</v>
      </c>
    </row>
    <row r="26" spans="1:5" s="61" customFormat="1" ht="18" x14ac:dyDescent="0.35">
      <c r="A26" s="316" t="s">
        <v>43</v>
      </c>
      <c r="B26" s="317" t="s">
        <v>70</v>
      </c>
      <c r="C26" s="385">
        <v>-55.2</v>
      </c>
      <c r="D26" s="388">
        <v>10</v>
      </c>
      <c r="E26" s="388">
        <v>10</v>
      </c>
    </row>
    <row r="27" spans="1:5" s="61" customFormat="1" ht="18" x14ac:dyDescent="0.35">
      <c r="A27" s="314" t="s">
        <v>79</v>
      </c>
      <c r="B27" s="315" t="s">
        <v>71</v>
      </c>
      <c r="C27" s="386">
        <f>C28</f>
        <v>-20</v>
      </c>
      <c r="D27" s="387">
        <f>D28</f>
        <v>10</v>
      </c>
      <c r="E27" s="387">
        <f>E28</f>
        <v>10</v>
      </c>
    </row>
    <row r="28" spans="1:5" s="61" customFormat="1" ht="18" x14ac:dyDescent="0.35">
      <c r="A28" s="316" t="s">
        <v>42</v>
      </c>
      <c r="B28" s="317" t="s">
        <v>72</v>
      </c>
      <c r="C28" s="385">
        <v>-20</v>
      </c>
      <c r="D28" s="388">
        <v>10</v>
      </c>
      <c r="E28" s="388">
        <v>10</v>
      </c>
    </row>
    <row r="29" spans="1:5" s="61" customFormat="1" ht="18" x14ac:dyDescent="0.35">
      <c r="A29" s="314" t="s">
        <v>41</v>
      </c>
      <c r="B29" s="315" t="s">
        <v>73</v>
      </c>
      <c r="C29" s="386">
        <f>C30</f>
        <v>2.88</v>
      </c>
      <c r="D29" s="387">
        <f>D30</f>
        <v>74.88</v>
      </c>
      <c r="E29" s="387">
        <f>E30</f>
        <v>74.88</v>
      </c>
    </row>
    <row r="30" spans="1:5" s="61" customFormat="1" ht="31.2" x14ac:dyDescent="0.35">
      <c r="A30" s="316" t="s">
        <v>80</v>
      </c>
      <c r="B30" s="317" t="s">
        <v>74</v>
      </c>
      <c r="C30" s="385">
        <v>2.88</v>
      </c>
      <c r="D30" s="393">
        <v>74.88</v>
      </c>
      <c r="E30" s="393">
        <v>74.88</v>
      </c>
    </row>
    <row r="31" spans="1:5" ht="15.6" x14ac:dyDescent="0.3">
      <c r="A31" s="314" t="s">
        <v>75</v>
      </c>
      <c r="B31" s="315" t="s">
        <v>76</v>
      </c>
      <c r="C31" s="386">
        <f>C32</f>
        <v>-52</v>
      </c>
      <c r="D31" s="387">
        <f>D32</f>
        <v>70</v>
      </c>
      <c r="E31" s="387">
        <f>E32</f>
        <v>70</v>
      </c>
    </row>
    <row r="32" spans="1:5" ht="15.6" x14ac:dyDescent="0.3">
      <c r="A32" s="316" t="s">
        <v>77</v>
      </c>
      <c r="B32" s="317" t="s">
        <v>231</v>
      </c>
      <c r="C32" s="385">
        <v>-52</v>
      </c>
      <c r="D32" s="388">
        <v>70</v>
      </c>
      <c r="E32" s="388">
        <v>70</v>
      </c>
    </row>
    <row r="33" spans="1:5" ht="15.6" x14ac:dyDescent="0.3">
      <c r="A33" s="323" t="s">
        <v>313</v>
      </c>
      <c r="B33" s="317" t="s">
        <v>314</v>
      </c>
      <c r="C33" s="385">
        <v>-121.5</v>
      </c>
      <c r="D33" s="388">
        <v>0</v>
      </c>
      <c r="E33" s="388">
        <v>0</v>
      </c>
    </row>
    <row r="34" spans="1:5" ht="15.6" x14ac:dyDescent="0.3">
      <c r="A34" s="321" t="s">
        <v>40</v>
      </c>
      <c r="B34" s="322"/>
      <c r="C34" s="392">
        <v>-135.35</v>
      </c>
      <c r="D34" s="387">
        <f>D33+D31+D29+D27+D23+D21+D18+D16+D8</f>
        <v>3659.05</v>
      </c>
      <c r="E34" s="387">
        <f>E33+E31+E29+E27+E23+E21+E18+E16+E8</f>
        <v>3679.95</v>
      </c>
    </row>
    <row r="35" spans="1:5" x14ac:dyDescent="0.25">
      <c r="B35" s="41"/>
      <c r="C35" s="41"/>
    </row>
    <row r="36" spans="1:5" x14ac:dyDescent="0.25">
      <c r="B36" s="41"/>
      <c r="C36" s="41"/>
    </row>
    <row r="37" spans="1:5" x14ac:dyDescent="0.25">
      <c r="B37" s="41"/>
      <c r="C37" s="41"/>
    </row>
    <row r="38" spans="1:5" x14ac:dyDescent="0.25">
      <c r="B38" s="41"/>
      <c r="C38" s="41"/>
    </row>
    <row r="39" spans="1:5" x14ac:dyDescent="0.25">
      <c r="B39" s="41"/>
      <c r="C39" s="41"/>
    </row>
    <row r="40" spans="1:5" x14ac:dyDescent="0.25">
      <c r="B40" s="41"/>
      <c r="C40" s="41"/>
    </row>
    <row r="41" spans="1:5" x14ac:dyDescent="0.25">
      <c r="B41" s="41"/>
      <c r="C41" s="41"/>
    </row>
    <row r="42" spans="1:5" x14ac:dyDescent="0.25">
      <c r="B42" s="41"/>
      <c r="C42" s="41"/>
    </row>
    <row r="43" spans="1:5" x14ac:dyDescent="0.25">
      <c r="B43" s="41"/>
      <c r="C43" s="41"/>
    </row>
    <row r="44" spans="1:5" x14ac:dyDescent="0.25">
      <c r="B44" s="41"/>
      <c r="C44" s="41"/>
    </row>
    <row r="45" spans="1:5" x14ac:dyDescent="0.25">
      <c r="B45" s="41"/>
      <c r="C45" s="41"/>
    </row>
    <row r="46" spans="1:5" x14ac:dyDescent="0.25">
      <c r="B46" s="41"/>
      <c r="C46" s="41"/>
    </row>
    <row r="47" spans="1:5" x14ac:dyDescent="0.25">
      <c r="B47" s="41"/>
      <c r="C47" s="41"/>
    </row>
    <row r="48" spans="1:5" x14ac:dyDescent="0.25">
      <c r="B48" s="41"/>
      <c r="C48" s="41"/>
    </row>
    <row r="49" spans="2:3" x14ac:dyDescent="0.25">
      <c r="B49" s="41"/>
      <c r="C49" s="41"/>
    </row>
    <row r="50" spans="2:3" x14ac:dyDescent="0.25">
      <c r="B50" s="41"/>
      <c r="C50" s="41"/>
    </row>
    <row r="51" spans="2:3" x14ac:dyDescent="0.25">
      <c r="B51" s="41"/>
      <c r="C51" s="41"/>
    </row>
    <row r="52" spans="2:3" x14ac:dyDescent="0.25">
      <c r="B52" s="41"/>
      <c r="C52" s="41"/>
    </row>
    <row r="53" spans="2:3" x14ac:dyDescent="0.25">
      <c r="B53" s="41"/>
      <c r="C53" s="41"/>
    </row>
    <row r="54" spans="2:3" x14ac:dyDescent="0.25">
      <c r="B54" s="41"/>
      <c r="C54" s="41"/>
    </row>
    <row r="55" spans="2:3" x14ac:dyDescent="0.25">
      <c r="B55" s="41"/>
      <c r="C55" s="41"/>
    </row>
    <row r="56" spans="2:3" x14ac:dyDescent="0.25">
      <c r="B56" s="41"/>
      <c r="C56" s="41"/>
    </row>
    <row r="57" spans="2:3" x14ac:dyDescent="0.25">
      <c r="B57" s="41"/>
      <c r="C57" s="41"/>
    </row>
    <row r="58" spans="2:3" x14ac:dyDescent="0.25">
      <c r="B58" s="41"/>
      <c r="C58" s="41"/>
    </row>
    <row r="59" spans="2:3" x14ac:dyDescent="0.25">
      <c r="B59" s="41"/>
      <c r="C59" s="41"/>
    </row>
    <row r="60" spans="2:3" x14ac:dyDescent="0.25">
      <c r="B60" s="41"/>
      <c r="C60" s="41"/>
    </row>
    <row r="61" spans="2:3" x14ac:dyDescent="0.25">
      <c r="B61" s="41"/>
      <c r="C61" s="41"/>
    </row>
    <row r="62" spans="2:3" x14ac:dyDescent="0.25">
      <c r="B62" s="41"/>
      <c r="C62" s="41"/>
    </row>
    <row r="63" spans="2:3" x14ac:dyDescent="0.25">
      <c r="B63" s="41"/>
      <c r="C63" s="41"/>
    </row>
    <row r="64" spans="2:3" x14ac:dyDescent="0.25">
      <c r="B64" s="41"/>
      <c r="C64" s="41"/>
    </row>
    <row r="65" spans="2:3" x14ac:dyDescent="0.25">
      <c r="B65" s="41"/>
      <c r="C65" s="41"/>
    </row>
    <row r="66" spans="2:3" x14ac:dyDescent="0.25">
      <c r="B66" s="41"/>
      <c r="C66" s="41"/>
    </row>
    <row r="67" spans="2:3" x14ac:dyDescent="0.25">
      <c r="B67" s="41"/>
      <c r="C67" s="41"/>
    </row>
    <row r="68" spans="2:3" x14ac:dyDescent="0.25">
      <c r="B68" s="41"/>
      <c r="C68" s="41"/>
    </row>
    <row r="69" spans="2:3" x14ac:dyDescent="0.25">
      <c r="B69" s="41"/>
      <c r="C69" s="41"/>
    </row>
    <row r="70" spans="2:3" x14ac:dyDescent="0.25">
      <c r="B70" s="41"/>
      <c r="C70" s="41"/>
    </row>
    <row r="71" spans="2:3" x14ac:dyDescent="0.25">
      <c r="B71" s="41"/>
      <c r="C71" s="41"/>
    </row>
    <row r="72" spans="2:3" x14ac:dyDescent="0.25">
      <c r="B72" s="41"/>
      <c r="C72" s="41"/>
    </row>
    <row r="73" spans="2:3" x14ac:dyDescent="0.25">
      <c r="B73" s="41"/>
      <c r="C73" s="41"/>
    </row>
    <row r="74" spans="2:3" x14ac:dyDescent="0.25">
      <c r="B74" s="41"/>
      <c r="C74" s="41"/>
    </row>
    <row r="75" spans="2:3" x14ac:dyDescent="0.25">
      <c r="B75" s="41"/>
      <c r="C75" s="41"/>
    </row>
    <row r="76" spans="2:3" x14ac:dyDescent="0.25">
      <c r="B76" s="41"/>
      <c r="C76" s="41"/>
    </row>
    <row r="77" spans="2:3" x14ac:dyDescent="0.25">
      <c r="B77" s="41"/>
      <c r="C77" s="41"/>
    </row>
    <row r="78" spans="2:3" x14ac:dyDescent="0.25">
      <c r="B78" s="41"/>
      <c r="C78" s="41"/>
    </row>
    <row r="79" spans="2:3" x14ac:dyDescent="0.25">
      <c r="B79" s="41"/>
      <c r="C79" s="41"/>
    </row>
    <row r="80" spans="2:3" x14ac:dyDescent="0.25">
      <c r="B80" s="41"/>
      <c r="C80" s="41"/>
    </row>
    <row r="81" spans="2:3" x14ac:dyDescent="0.25">
      <c r="B81" s="41"/>
      <c r="C81" s="41"/>
    </row>
    <row r="82" spans="2:3" x14ac:dyDescent="0.25">
      <c r="B82" s="41"/>
      <c r="C82" s="41"/>
    </row>
    <row r="83" spans="2:3" x14ac:dyDescent="0.25">
      <c r="B83" s="41"/>
      <c r="C83" s="41"/>
    </row>
  </sheetData>
  <mergeCells count="4">
    <mergeCell ref="A4:D4"/>
    <mergeCell ref="D5:E5"/>
    <mergeCell ref="D2:E2"/>
    <mergeCell ref="G2:I2"/>
  </mergeCells>
  <pageMargins left="0.70866141732283472" right="0.70866141732283472" top="0.39370078740157483" bottom="0.35433070866141736" header="0.31496062992125984" footer="0.31496062992125984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Layout" topLeftCell="A73" zoomScale="70" zoomScaleSheetLayoutView="89" zoomScalePageLayoutView="70" workbookViewId="0">
      <selection activeCell="K91" sqref="K91"/>
    </sheetView>
  </sheetViews>
  <sheetFormatPr defaultRowHeight="13.2" x14ac:dyDescent="0.25"/>
  <cols>
    <col min="1" max="1" width="9.109375" style="95"/>
    <col min="2" max="2" width="38.44140625" style="95" customWidth="1"/>
    <col min="3" max="3" width="5.33203125" style="92" customWidth="1"/>
    <col min="4" max="4" width="52.44140625" style="93" customWidth="1"/>
    <col min="5" max="5" width="12.44140625" style="94" customWidth="1"/>
    <col min="6" max="6" width="15.33203125" style="94" customWidth="1"/>
    <col min="7" max="7" width="17.6640625" style="94" customWidth="1"/>
    <col min="8" max="8" width="12.44140625" style="94" customWidth="1"/>
    <col min="9" max="9" width="15" style="94" customWidth="1"/>
    <col min="10" max="10" width="16.109375" style="94" customWidth="1"/>
    <col min="11" max="257" width="9.109375" style="95"/>
    <col min="258" max="258" width="3.5546875" style="95" customWidth="1"/>
    <col min="259" max="259" width="40.88671875" style="95" customWidth="1"/>
    <col min="260" max="260" width="5.109375" style="95" customWidth="1"/>
    <col min="261" max="262" width="4.33203125" style="95" customWidth="1"/>
    <col min="263" max="263" width="8.5546875" style="95" customWidth="1"/>
    <col min="264" max="264" width="6.6640625" style="95" customWidth="1"/>
    <col min="265" max="265" width="11.33203125" style="95" customWidth="1"/>
    <col min="266" max="266" width="12.33203125" style="95" customWidth="1"/>
    <col min="267" max="513" width="9.109375" style="95"/>
    <col min="514" max="514" width="3.5546875" style="95" customWidth="1"/>
    <col min="515" max="515" width="40.88671875" style="95" customWidth="1"/>
    <col min="516" max="516" width="5.109375" style="95" customWidth="1"/>
    <col min="517" max="518" width="4.33203125" style="95" customWidth="1"/>
    <col min="519" max="519" width="8.5546875" style="95" customWidth="1"/>
    <col min="520" max="520" width="6.6640625" style="95" customWidth="1"/>
    <col min="521" max="521" width="11.33203125" style="95" customWidth="1"/>
    <col min="522" max="522" width="12.33203125" style="95" customWidth="1"/>
    <col min="523" max="769" width="9.109375" style="95"/>
    <col min="770" max="770" width="3.5546875" style="95" customWidth="1"/>
    <col min="771" max="771" width="40.88671875" style="95" customWidth="1"/>
    <col min="772" max="772" width="5.109375" style="95" customWidth="1"/>
    <col min="773" max="774" width="4.33203125" style="95" customWidth="1"/>
    <col min="775" max="775" width="8.5546875" style="95" customWidth="1"/>
    <col min="776" max="776" width="6.6640625" style="95" customWidth="1"/>
    <col min="777" max="777" width="11.33203125" style="95" customWidth="1"/>
    <col min="778" max="778" width="12.33203125" style="95" customWidth="1"/>
    <col min="779" max="1025" width="9.109375" style="95"/>
    <col min="1026" max="1026" width="3.5546875" style="95" customWidth="1"/>
    <col min="1027" max="1027" width="40.88671875" style="95" customWidth="1"/>
    <col min="1028" max="1028" width="5.109375" style="95" customWidth="1"/>
    <col min="1029" max="1030" width="4.33203125" style="95" customWidth="1"/>
    <col min="1031" max="1031" width="8.5546875" style="95" customWidth="1"/>
    <col min="1032" max="1032" width="6.6640625" style="95" customWidth="1"/>
    <col min="1033" max="1033" width="11.33203125" style="95" customWidth="1"/>
    <col min="1034" max="1034" width="12.33203125" style="95" customWidth="1"/>
    <col min="1035" max="1281" width="9.109375" style="95"/>
    <col min="1282" max="1282" width="3.5546875" style="95" customWidth="1"/>
    <col min="1283" max="1283" width="40.88671875" style="95" customWidth="1"/>
    <col min="1284" max="1284" width="5.109375" style="95" customWidth="1"/>
    <col min="1285" max="1286" width="4.33203125" style="95" customWidth="1"/>
    <col min="1287" max="1287" width="8.5546875" style="95" customWidth="1"/>
    <col min="1288" max="1288" width="6.6640625" style="95" customWidth="1"/>
    <col min="1289" max="1289" width="11.33203125" style="95" customWidth="1"/>
    <col min="1290" max="1290" width="12.33203125" style="95" customWidth="1"/>
    <col min="1291" max="1537" width="9.109375" style="95"/>
    <col min="1538" max="1538" width="3.5546875" style="95" customWidth="1"/>
    <col min="1539" max="1539" width="40.88671875" style="95" customWidth="1"/>
    <col min="1540" max="1540" width="5.109375" style="95" customWidth="1"/>
    <col min="1541" max="1542" width="4.33203125" style="95" customWidth="1"/>
    <col min="1543" max="1543" width="8.5546875" style="95" customWidth="1"/>
    <col min="1544" max="1544" width="6.6640625" style="95" customWidth="1"/>
    <col min="1545" max="1545" width="11.33203125" style="95" customWidth="1"/>
    <col min="1546" max="1546" width="12.33203125" style="95" customWidth="1"/>
    <col min="1547" max="1793" width="9.109375" style="95"/>
    <col min="1794" max="1794" width="3.5546875" style="95" customWidth="1"/>
    <col min="1795" max="1795" width="40.88671875" style="95" customWidth="1"/>
    <col min="1796" max="1796" width="5.109375" style="95" customWidth="1"/>
    <col min="1797" max="1798" width="4.33203125" style="95" customWidth="1"/>
    <col min="1799" max="1799" width="8.5546875" style="95" customWidth="1"/>
    <col min="1800" max="1800" width="6.6640625" style="95" customWidth="1"/>
    <col min="1801" max="1801" width="11.33203125" style="95" customWidth="1"/>
    <col min="1802" max="1802" width="12.33203125" style="95" customWidth="1"/>
    <col min="1803" max="2049" width="9.109375" style="95"/>
    <col min="2050" max="2050" width="3.5546875" style="95" customWidth="1"/>
    <col min="2051" max="2051" width="40.88671875" style="95" customWidth="1"/>
    <col min="2052" max="2052" width="5.109375" style="95" customWidth="1"/>
    <col min="2053" max="2054" width="4.33203125" style="95" customWidth="1"/>
    <col min="2055" max="2055" width="8.5546875" style="95" customWidth="1"/>
    <col min="2056" max="2056" width="6.6640625" style="95" customWidth="1"/>
    <col min="2057" max="2057" width="11.33203125" style="95" customWidth="1"/>
    <col min="2058" max="2058" width="12.33203125" style="95" customWidth="1"/>
    <col min="2059" max="2305" width="9.109375" style="95"/>
    <col min="2306" max="2306" width="3.5546875" style="95" customWidth="1"/>
    <col min="2307" max="2307" width="40.88671875" style="95" customWidth="1"/>
    <col min="2308" max="2308" width="5.109375" style="95" customWidth="1"/>
    <col min="2309" max="2310" width="4.33203125" style="95" customWidth="1"/>
    <col min="2311" max="2311" width="8.5546875" style="95" customWidth="1"/>
    <col min="2312" max="2312" width="6.6640625" style="95" customWidth="1"/>
    <col min="2313" max="2313" width="11.33203125" style="95" customWidth="1"/>
    <col min="2314" max="2314" width="12.33203125" style="95" customWidth="1"/>
    <col min="2315" max="2561" width="9.109375" style="95"/>
    <col min="2562" max="2562" width="3.5546875" style="95" customWidth="1"/>
    <col min="2563" max="2563" width="40.88671875" style="95" customWidth="1"/>
    <col min="2564" max="2564" width="5.109375" style="95" customWidth="1"/>
    <col min="2565" max="2566" width="4.33203125" style="95" customWidth="1"/>
    <col min="2567" max="2567" width="8.5546875" style="95" customWidth="1"/>
    <col min="2568" max="2568" width="6.6640625" style="95" customWidth="1"/>
    <col min="2569" max="2569" width="11.33203125" style="95" customWidth="1"/>
    <col min="2570" max="2570" width="12.33203125" style="95" customWidth="1"/>
    <col min="2571" max="2817" width="9.109375" style="95"/>
    <col min="2818" max="2818" width="3.5546875" style="95" customWidth="1"/>
    <col min="2819" max="2819" width="40.88671875" style="95" customWidth="1"/>
    <col min="2820" max="2820" width="5.109375" style="95" customWidth="1"/>
    <col min="2821" max="2822" width="4.33203125" style="95" customWidth="1"/>
    <col min="2823" max="2823" width="8.5546875" style="95" customWidth="1"/>
    <col min="2824" max="2824" width="6.6640625" style="95" customWidth="1"/>
    <col min="2825" max="2825" width="11.33203125" style="95" customWidth="1"/>
    <col min="2826" max="2826" width="12.33203125" style="95" customWidth="1"/>
    <col min="2827" max="3073" width="9.109375" style="95"/>
    <col min="3074" max="3074" width="3.5546875" style="95" customWidth="1"/>
    <col min="3075" max="3075" width="40.88671875" style="95" customWidth="1"/>
    <col min="3076" max="3076" width="5.109375" style="95" customWidth="1"/>
    <col min="3077" max="3078" width="4.33203125" style="95" customWidth="1"/>
    <col min="3079" max="3079" width="8.5546875" style="95" customWidth="1"/>
    <col min="3080" max="3080" width="6.6640625" style="95" customWidth="1"/>
    <col min="3081" max="3081" width="11.33203125" style="95" customWidth="1"/>
    <col min="3082" max="3082" width="12.33203125" style="95" customWidth="1"/>
    <col min="3083" max="3329" width="9.109375" style="95"/>
    <col min="3330" max="3330" width="3.5546875" style="95" customWidth="1"/>
    <col min="3331" max="3331" width="40.88671875" style="95" customWidth="1"/>
    <col min="3332" max="3332" width="5.109375" style="95" customWidth="1"/>
    <col min="3333" max="3334" width="4.33203125" style="95" customWidth="1"/>
    <col min="3335" max="3335" width="8.5546875" style="95" customWidth="1"/>
    <col min="3336" max="3336" width="6.6640625" style="95" customWidth="1"/>
    <col min="3337" max="3337" width="11.33203125" style="95" customWidth="1"/>
    <col min="3338" max="3338" width="12.33203125" style="95" customWidth="1"/>
    <col min="3339" max="3585" width="9.109375" style="95"/>
    <col min="3586" max="3586" width="3.5546875" style="95" customWidth="1"/>
    <col min="3587" max="3587" width="40.88671875" style="95" customWidth="1"/>
    <col min="3588" max="3588" width="5.109375" style="95" customWidth="1"/>
    <col min="3589" max="3590" width="4.33203125" style="95" customWidth="1"/>
    <col min="3591" max="3591" width="8.5546875" style="95" customWidth="1"/>
    <col min="3592" max="3592" width="6.6640625" style="95" customWidth="1"/>
    <col min="3593" max="3593" width="11.33203125" style="95" customWidth="1"/>
    <col min="3594" max="3594" width="12.33203125" style="95" customWidth="1"/>
    <col min="3595" max="3841" width="9.109375" style="95"/>
    <col min="3842" max="3842" width="3.5546875" style="95" customWidth="1"/>
    <col min="3843" max="3843" width="40.88671875" style="95" customWidth="1"/>
    <col min="3844" max="3844" width="5.109375" style="95" customWidth="1"/>
    <col min="3845" max="3846" width="4.33203125" style="95" customWidth="1"/>
    <col min="3847" max="3847" width="8.5546875" style="95" customWidth="1"/>
    <col min="3848" max="3848" width="6.6640625" style="95" customWidth="1"/>
    <col min="3849" max="3849" width="11.33203125" style="95" customWidth="1"/>
    <col min="3850" max="3850" width="12.33203125" style="95" customWidth="1"/>
    <col min="3851" max="4097" width="9.109375" style="95"/>
    <col min="4098" max="4098" width="3.5546875" style="95" customWidth="1"/>
    <col min="4099" max="4099" width="40.88671875" style="95" customWidth="1"/>
    <col min="4100" max="4100" width="5.109375" style="95" customWidth="1"/>
    <col min="4101" max="4102" width="4.33203125" style="95" customWidth="1"/>
    <col min="4103" max="4103" width="8.5546875" style="95" customWidth="1"/>
    <col min="4104" max="4104" width="6.6640625" style="95" customWidth="1"/>
    <col min="4105" max="4105" width="11.33203125" style="95" customWidth="1"/>
    <col min="4106" max="4106" width="12.33203125" style="95" customWidth="1"/>
    <col min="4107" max="4353" width="9.109375" style="95"/>
    <col min="4354" max="4354" width="3.5546875" style="95" customWidth="1"/>
    <col min="4355" max="4355" width="40.88671875" style="95" customWidth="1"/>
    <col min="4356" max="4356" width="5.109375" style="95" customWidth="1"/>
    <col min="4357" max="4358" width="4.33203125" style="95" customWidth="1"/>
    <col min="4359" max="4359" width="8.5546875" style="95" customWidth="1"/>
    <col min="4360" max="4360" width="6.6640625" style="95" customWidth="1"/>
    <col min="4361" max="4361" width="11.33203125" style="95" customWidth="1"/>
    <col min="4362" max="4362" width="12.33203125" style="95" customWidth="1"/>
    <col min="4363" max="4609" width="9.109375" style="95"/>
    <col min="4610" max="4610" width="3.5546875" style="95" customWidth="1"/>
    <col min="4611" max="4611" width="40.88671875" style="95" customWidth="1"/>
    <col min="4612" max="4612" width="5.109375" style="95" customWidth="1"/>
    <col min="4613" max="4614" width="4.33203125" style="95" customWidth="1"/>
    <col min="4615" max="4615" width="8.5546875" style="95" customWidth="1"/>
    <col min="4616" max="4616" width="6.6640625" style="95" customWidth="1"/>
    <col min="4617" max="4617" width="11.33203125" style="95" customWidth="1"/>
    <col min="4618" max="4618" width="12.33203125" style="95" customWidth="1"/>
    <col min="4619" max="4865" width="9.109375" style="95"/>
    <col min="4866" max="4866" width="3.5546875" style="95" customWidth="1"/>
    <col min="4867" max="4867" width="40.88671875" style="95" customWidth="1"/>
    <col min="4868" max="4868" width="5.109375" style="95" customWidth="1"/>
    <col min="4869" max="4870" width="4.33203125" style="95" customWidth="1"/>
    <col min="4871" max="4871" width="8.5546875" style="95" customWidth="1"/>
    <col min="4872" max="4872" width="6.6640625" style="95" customWidth="1"/>
    <col min="4873" max="4873" width="11.33203125" style="95" customWidth="1"/>
    <col min="4874" max="4874" width="12.33203125" style="95" customWidth="1"/>
    <col min="4875" max="5121" width="9.109375" style="95"/>
    <col min="5122" max="5122" width="3.5546875" style="95" customWidth="1"/>
    <col min="5123" max="5123" width="40.88671875" style="95" customWidth="1"/>
    <col min="5124" max="5124" width="5.109375" style="95" customWidth="1"/>
    <col min="5125" max="5126" width="4.33203125" style="95" customWidth="1"/>
    <col min="5127" max="5127" width="8.5546875" style="95" customWidth="1"/>
    <col min="5128" max="5128" width="6.6640625" style="95" customWidth="1"/>
    <col min="5129" max="5129" width="11.33203125" style="95" customWidth="1"/>
    <col min="5130" max="5130" width="12.33203125" style="95" customWidth="1"/>
    <col min="5131" max="5377" width="9.109375" style="95"/>
    <col min="5378" max="5378" width="3.5546875" style="95" customWidth="1"/>
    <col min="5379" max="5379" width="40.88671875" style="95" customWidth="1"/>
    <col min="5380" max="5380" width="5.109375" style="95" customWidth="1"/>
    <col min="5381" max="5382" width="4.33203125" style="95" customWidth="1"/>
    <col min="5383" max="5383" width="8.5546875" style="95" customWidth="1"/>
    <col min="5384" max="5384" width="6.6640625" style="95" customWidth="1"/>
    <col min="5385" max="5385" width="11.33203125" style="95" customWidth="1"/>
    <col min="5386" max="5386" width="12.33203125" style="95" customWidth="1"/>
    <col min="5387" max="5633" width="9.109375" style="95"/>
    <col min="5634" max="5634" width="3.5546875" style="95" customWidth="1"/>
    <col min="5635" max="5635" width="40.88671875" style="95" customWidth="1"/>
    <col min="5636" max="5636" width="5.109375" style="95" customWidth="1"/>
    <col min="5637" max="5638" width="4.33203125" style="95" customWidth="1"/>
    <col min="5639" max="5639" width="8.5546875" style="95" customWidth="1"/>
    <col min="5640" max="5640" width="6.6640625" style="95" customWidth="1"/>
    <col min="5641" max="5641" width="11.33203125" style="95" customWidth="1"/>
    <col min="5642" max="5642" width="12.33203125" style="95" customWidth="1"/>
    <col min="5643" max="5889" width="9.109375" style="95"/>
    <col min="5890" max="5890" width="3.5546875" style="95" customWidth="1"/>
    <col min="5891" max="5891" width="40.88671875" style="95" customWidth="1"/>
    <col min="5892" max="5892" width="5.109375" style="95" customWidth="1"/>
    <col min="5893" max="5894" width="4.33203125" style="95" customWidth="1"/>
    <col min="5895" max="5895" width="8.5546875" style="95" customWidth="1"/>
    <col min="5896" max="5896" width="6.6640625" style="95" customWidth="1"/>
    <col min="5897" max="5897" width="11.33203125" style="95" customWidth="1"/>
    <col min="5898" max="5898" width="12.33203125" style="95" customWidth="1"/>
    <col min="5899" max="6145" width="9.109375" style="95"/>
    <col min="6146" max="6146" width="3.5546875" style="95" customWidth="1"/>
    <col min="6147" max="6147" width="40.88671875" style="95" customWidth="1"/>
    <col min="6148" max="6148" width="5.109375" style="95" customWidth="1"/>
    <col min="6149" max="6150" width="4.33203125" style="95" customWidth="1"/>
    <col min="6151" max="6151" width="8.5546875" style="95" customWidth="1"/>
    <col min="6152" max="6152" width="6.6640625" style="95" customWidth="1"/>
    <col min="6153" max="6153" width="11.33203125" style="95" customWidth="1"/>
    <col min="6154" max="6154" width="12.33203125" style="95" customWidth="1"/>
    <col min="6155" max="6401" width="9.109375" style="95"/>
    <col min="6402" max="6402" width="3.5546875" style="95" customWidth="1"/>
    <col min="6403" max="6403" width="40.88671875" style="95" customWidth="1"/>
    <col min="6404" max="6404" width="5.109375" style="95" customWidth="1"/>
    <col min="6405" max="6406" width="4.33203125" style="95" customWidth="1"/>
    <col min="6407" max="6407" width="8.5546875" style="95" customWidth="1"/>
    <col min="6408" max="6408" width="6.6640625" style="95" customWidth="1"/>
    <col min="6409" max="6409" width="11.33203125" style="95" customWidth="1"/>
    <col min="6410" max="6410" width="12.33203125" style="95" customWidth="1"/>
    <col min="6411" max="6657" width="9.109375" style="95"/>
    <col min="6658" max="6658" width="3.5546875" style="95" customWidth="1"/>
    <col min="6659" max="6659" width="40.88671875" style="95" customWidth="1"/>
    <col min="6660" max="6660" width="5.109375" style="95" customWidth="1"/>
    <col min="6661" max="6662" width="4.33203125" style="95" customWidth="1"/>
    <col min="6663" max="6663" width="8.5546875" style="95" customWidth="1"/>
    <col min="6664" max="6664" width="6.6640625" style="95" customWidth="1"/>
    <col min="6665" max="6665" width="11.33203125" style="95" customWidth="1"/>
    <col min="6666" max="6666" width="12.33203125" style="95" customWidth="1"/>
    <col min="6667" max="6913" width="9.109375" style="95"/>
    <col min="6914" max="6914" width="3.5546875" style="95" customWidth="1"/>
    <col min="6915" max="6915" width="40.88671875" style="95" customWidth="1"/>
    <col min="6916" max="6916" width="5.109375" style="95" customWidth="1"/>
    <col min="6917" max="6918" width="4.33203125" style="95" customWidth="1"/>
    <col min="6919" max="6919" width="8.5546875" style="95" customWidth="1"/>
    <col min="6920" max="6920" width="6.6640625" style="95" customWidth="1"/>
    <col min="6921" max="6921" width="11.33203125" style="95" customWidth="1"/>
    <col min="6922" max="6922" width="12.33203125" style="95" customWidth="1"/>
    <col min="6923" max="7169" width="9.109375" style="95"/>
    <col min="7170" max="7170" width="3.5546875" style="95" customWidth="1"/>
    <col min="7171" max="7171" width="40.88671875" style="95" customWidth="1"/>
    <col min="7172" max="7172" width="5.109375" style="95" customWidth="1"/>
    <col min="7173" max="7174" width="4.33203125" style="95" customWidth="1"/>
    <col min="7175" max="7175" width="8.5546875" style="95" customWidth="1"/>
    <col min="7176" max="7176" width="6.6640625" style="95" customWidth="1"/>
    <col min="7177" max="7177" width="11.33203125" style="95" customWidth="1"/>
    <col min="7178" max="7178" width="12.33203125" style="95" customWidth="1"/>
    <col min="7179" max="7425" width="9.109375" style="95"/>
    <col min="7426" max="7426" width="3.5546875" style="95" customWidth="1"/>
    <col min="7427" max="7427" width="40.88671875" style="95" customWidth="1"/>
    <col min="7428" max="7428" width="5.109375" style="95" customWidth="1"/>
    <col min="7429" max="7430" width="4.33203125" style="95" customWidth="1"/>
    <col min="7431" max="7431" width="8.5546875" style="95" customWidth="1"/>
    <col min="7432" max="7432" width="6.6640625" style="95" customWidth="1"/>
    <col min="7433" max="7433" width="11.33203125" style="95" customWidth="1"/>
    <col min="7434" max="7434" width="12.33203125" style="95" customWidth="1"/>
    <col min="7435" max="7681" width="9.109375" style="95"/>
    <col min="7682" max="7682" width="3.5546875" style="95" customWidth="1"/>
    <col min="7683" max="7683" width="40.88671875" style="95" customWidth="1"/>
    <col min="7684" max="7684" width="5.109375" style="95" customWidth="1"/>
    <col min="7685" max="7686" width="4.33203125" style="95" customWidth="1"/>
    <col min="7687" max="7687" width="8.5546875" style="95" customWidth="1"/>
    <col min="7688" max="7688" width="6.6640625" style="95" customWidth="1"/>
    <col min="7689" max="7689" width="11.33203125" style="95" customWidth="1"/>
    <col min="7690" max="7690" width="12.33203125" style="95" customWidth="1"/>
    <col min="7691" max="7937" width="9.109375" style="95"/>
    <col min="7938" max="7938" width="3.5546875" style="95" customWidth="1"/>
    <col min="7939" max="7939" width="40.88671875" style="95" customWidth="1"/>
    <col min="7940" max="7940" width="5.109375" style="95" customWidth="1"/>
    <col min="7941" max="7942" width="4.33203125" style="95" customWidth="1"/>
    <col min="7943" max="7943" width="8.5546875" style="95" customWidth="1"/>
    <col min="7944" max="7944" width="6.6640625" style="95" customWidth="1"/>
    <col min="7945" max="7945" width="11.33203125" style="95" customWidth="1"/>
    <col min="7946" max="7946" width="12.33203125" style="95" customWidth="1"/>
    <col min="7947" max="8193" width="9.109375" style="95"/>
    <col min="8194" max="8194" width="3.5546875" style="95" customWidth="1"/>
    <col min="8195" max="8195" width="40.88671875" style="95" customWidth="1"/>
    <col min="8196" max="8196" width="5.109375" style="95" customWidth="1"/>
    <col min="8197" max="8198" width="4.33203125" style="95" customWidth="1"/>
    <col min="8199" max="8199" width="8.5546875" style="95" customWidth="1"/>
    <col min="8200" max="8200" width="6.6640625" style="95" customWidth="1"/>
    <col min="8201" max="8201" width="11.33203125" style="95" customWidth="1"/>
    <col min="8202" max="8202" width="12.33203125" style="95" customWidth="1"/>
    <col min="8203" max="8449" width="9.109375" style="95"/>
    <col min="8450" max="8450" width="3.5546875" style="95" customWidth="1"/>
    <col min="8451" max="8451" width="40.88671875" style="95" customWidth="1"/>
    <col min="8452" max="8452" width="5.109375" style="95" customWidth="1"/>
    <col min="8453" max="8454" width="4.33203125" style="95" customWidth="1"/>
    <col min="8455" max="8455" width="8.5546875" style="95" customWidth="1"/>
    <col min="8456" max="8456" width="6.6640625" style="95" customWidth="1"/>
    <col min="8457" max="8457" width="11.33203125" style="95" customWidth="1"/>
    <col min="8458" max="8458" width="12.33203125" style="95" customWidth="1"/>
    <col min="8459" max="8705" width="9.109375" style="95"/>
    <col min="8706" max="8706" width="3.5546875" style="95" customWidth="1"/>
    <col min="8707" max="8707" width="40.88671875" style="95" customWidth="1"/>
    <col min="8708" max="8708" width="5.109375" style="95" customWidth="1"/>
    <col min="8709" max="8710" width="4.33203125" style="95" customWidth="1"/>
    <col min="8711" max="8711" width="8.5546875" style="95" customWidth="1"/>
    <col min="8712" max="8712" width="6.6640625" style="95" customWidth="1"/>
    <col min="8713" max="8713" width="11.33203125" style="95" customWidth="1"/>
    <col min="8714" max="8714" width="12.33203125" style="95" customWidth="1"/>
    <col min="8715" max="8961" width="9.109375" style="95"/>
    <col min="8962" max="8962" width="3.5546875" style="95" customWidth="1"/>
    <col min="8963" max="8963" width="40.88671875" style="95" customWidth="1"/>
    <col min="8964" max="8964" width="5.109375" style="95" customWidth="1"/>
    <col min="8965" max="8966" width="4.33203125" style="95" customWidth="1"/>
    <col min="8967" max="8967" width="8.5546875" style="95" customWidth="1"/>
    <col min="8968" max="8968" width="6.6640625" style="95" customWidth="1"/>
    <col min="8969" max="8969" width="11.33203125" style="95" customWidth="1"/>
    <col min="8970" max="8970" width="12.33203125" style="95" customWidth="1"/>
    <col min="8971" max="9217" width="9.109375" style="95"/>
    <col min="9218" max="9218" width="3.5546875" style="95" customWidth="1"/>
    <col min="9219" max="9219" width="40.88671875" style="95" customWidth="1"/>
    <col min="9220" max="9220" width="5.109375" style="95" customWidth="1"/>
    <col min="9221" max="9222" width="4.33203125" style="95" customWidth="1"/>
    <col min="9223" max="9223" width="8.5546875" style="95" customWidth="1"/>
    <col min="9224" max="9224" width="6.6640625" style="95" customWidth="1"/>
    <col min="9225" max="9225" width="11.33203125" style="95" customWidth="1"/>
    <col min="9226" max="9226" width="12.33203125" style="95" customWidth="1"/>
    <col min="9227" max="9473" width="9.109375" style="95"/>
    <col min="9474" max="9474" width="3.5546875" style="95" customWidth="1"/>
    <col min="9475" max="9475" width="40.88671875" style="95" customWidth="1"/>
    <col min="9476" max="9476" width="5.109375" style="95" customWidth="1"/>
    <col min="9477" max="9478" width="4.33203125" style="95" customWidth="1"/>
    <col min="9479" max="9479" width="8.5546875" style="95" customWidth="1"/>
    <col min="9480" max="9480" width="6.6640625" style="95" customWidth="1"/>
    <col min="9481" max="9481" width="11.33203125" style="95" customWidth="1"/>
    <col min="9482" max="9482" width="12.33203125" style="95" customWidth="1"/>
    <col min="9483" max="9729" width="9.109375" style="95"/>
    <col min="9730" max="9730" width="3.5546875" style="95" customWidth="1"/>
    <col min="9731" max="9731" width="40.88671875" style="95" customWidth="1"/>
    <col min="9732" max="9732" width="5.109375" style="95" customWidth="1"/>
    <col min="9733" max="9734" width="4.33203125" style="95" customWidth="1"/>
    <col min="9735" max="9735" width="8.5546875" style="95" customWidth="1"/>
    <col min="9736" max="9736" width="6.6640625" style="95" customWidth="1"/>
    <col min="9737" max="9737" width="11.33203125" style="95" customWidth="1"/>
    <col min="9738" max="9738" width="12.33203125" style="95" customWidth="1"/>
    <col min="9739" max="9985" width="9.109375" style="95"/>
    <col min="9986" max="9986" width="3.5546875" style="95" customWidth="1"/>
    <col min="9987" max="9987" width="40.88671875" style="95" customWidth="1"/>
    <col min="9988" max="9988" width="5.109375" style="95" customWidth="1"/>
    <col min="9989" max="9990" width="4.33203125" style="95" customWidth="1"/>
    <col min="9991" max="9991" width="8.5546875" style="95" customWidth="1"/>
    <col min="9992" max="9992" width="6.6640625" style="95" customWidth="1"/>
    <col min="9993" max="9993" width="11.33203125" style="95" customWidth="1"/>
    <col min="9994" max="9994" width="12.33203125" style="95" customWidth="1"/>
    <col min="9995" max="10241" width="9.109375" style="95"/>
    <col min="10242" max="10242" width="3.5546875" style="95" customWidth="1"/>
    <col min="10243" max="10243" width="40.88671875" style="95" customWidth="1"/>
    <col min="10244" max="10244" width="5.109375" style="95" customWidth="1"/>
    <col min="10245" max="10246" width="4.33203125" style="95" customWidth="1"/>
    <col min="10247" max="10247" width="8.5546875" style="95" customWidth="1"/>
    <col min="10248" max="10248" width="6.6640625" style="95" customWidth="1"/>
    <col min="10249" max="10249" width="11.33203125" style="95" customWidth="1"/>
    <col min="10250" max="10250" width="12.33203125" style="95" customWidth="1"/>
    <col min="10251" max="10497" width="9.109375" style="95"/>
    <col min="10498" max="10498" width="3.5546875" style="95" customWidth="1"/>
    <col min="10499" max="10499" width="40.88671875" style="95" customWidth="1"/>
    <col min="10500" max="10500" width="5.109375" style="95" customWidth="1"/>
    <col min="10501" max="10502" width="4.33203125" style="95" customWidth="1"/>
    <col min="10503" max="10503" width="8.5546875" style="95" customWidth="1"/>
    <col min="10504" max="10504" width="6.6640625" style="95" customWidth="1"/>
    <col min="10505" max="10505" width="11.33203125" style="95" customWidth="1"/>
    <col min="10506" max="10506" width="12.33203125" style="95" customWidth="1"/>
    <col min="10507" max="10753" width="9.109375" style="95"/>
    <col min="10754" max="10754" width="3.5546875" style="95" customWidth="1"/>
    <col min="10755" max="10755" width="40.88671875" style="95" customWidth="1"/>
    <col min="10756" max="10756" width="5.109375" style="95" customWidth="1"/>
    <col min="10757" max="10758" width="4.33203125" style="95" customWidth="1"/>
    <col min="10759" max="10759" width="8.5546875" style="95" customWidth="1"/>
    <col min="10760" max="10760" width="6.6640625" style="95" customWidth="1"/>
    <col min="10761" max="10761" width="11.33203125" style="95" customWidth="1"/>
    <col min="10762" max="10762" width="12.33203125" style="95" customWidth="1"/>
    <col min="10763" max="11009" width="9.109375" style="95"/>
    <col min="11010" max="11010" width="3.5546875" style="95" customWidth="1"/>
    <col min="11011" max="11011" width="40.88671875" style="95" customWidth="1"/>
    <col min="11012" max="11012" width="5.109375" style="95" customWidth="1"/>
    <col min="11013" max="11014" width="4.33203125" style="95" customWidth="1"/>
    <col min="11015" max="11015" width="8.5546875" style="95" customWidth="1"/>
    <col min="11016" max="11016" width="6.6640625" style="95" customWidth="1"/>
    <col min="11017" max="11017" width="11.33203125" style="95" customWidth="1"/>
    <col min="11018" max="11018" width="12.33203125" style="95" customWidth="1"/>
    <col min="11019" max="11265" width="9.109375" style="95"/>
    <col min="11266" max="11266" width="3.5546875" style="95" customWidth="1"/>
    <col min="11267" max="11267" width="40.88671875" style="95" customWidth="1"/>
    <col min="11268" max="11268" width="5.109375" style="95" customWidth="1"/>
    <col min="11269" max="11270" width="4.33203125" style="95" customWidth="1"/>
    <col min="11271" max="11271" width="8.5546875" style="95" customWidth="1"/>
    <col min="11272" max="11272" width="6.6640625" style="95" customWidth="1"/>
    <col min="11273" max="11273" width="11.33203125" style="95" customWidth="1"/>
    <col min="11274" max="11274" width="12.33203125" style="95" customWidth="1"/>
    <col min="11275" max="11521" width="9.109375" style="95"/>
    <col min="11522" max="11522" width="3.5546875" style="95" customWidth="1"/>
    <col min="11523" max="11523" width="40.88671875" style="95" customWidth="1"/>
    <col min="11524" max="11524" width="5.109375" style="95" customWidth="1"/>
    <col min="11525" max="11526" width="4.33203125" style="95" customWidth="1"/>
    <col min="11527" max="11527" width="8.5546875" style="95" customWidth="1"/>
    <col min="11528" max="11528" width="6.6640625" style="95" customWidth="1"/>
    <col min="11529" max="11529" width="11.33203125" style="95" customWidth="1"/>
    <col min="11530" max="11530" width="12.33203125" style="95" customWidth="1"/>
    <col min="11531" max="11777" width="9.109375" style="95"/>
    <col min="11778" max="11778" width="3.5546875" style="95" customWidth="1"/>
    <col min="11779" max="11779" width="40.88671875" style="95" customWidth="1"/>
    <col min="11780" max="11780" width="5.109375" style="95" customWidth="1"/>
    <col min="11781" max="11782" width="4.33203125" style="95" customWidth="1"/>
    <col min="11783" max="11783" width="8.5546875" style="95" customWidth="1"/>
    <col min="11784" max="11784" width="6.6640625" style="95" customWidth="1"/>
    <col min="11785" max="11785" width="11.33203125" style="95" customWidth="1"/>
    <col min="11786" max="11786" width="12.33203125" style="95" customWidth="1"/>
    <col min="11787" max="12033" width="9.109375" style="95"/>
    <col min="12034" max="12034" width="3.5546875" style="95" customWidth="1"/>
    <col min="12035" max="12035" width="40.88671875" style="95" customWidth="1"/>
    <col min="12036" max="12036" width="5.109375" style="95" customWidth="1"/>
    <col min="12037" max="12038" width="4.33203125" style="95" customWidth="1"/>
    <col min="12039" max="12039" width="8.5546875" style="95" customWidth="1"/>
    <col min="12040" max="12040" width="6.6640625" style="95" customWidth="1"/>
    <col min="12041" max="12041" width="11.33203125" style="95" customWidth="1"/>
    <col min="12042" max="12042" width="12.33203125" style="95" customWidth="1"/>
    <col min="12043" max="12289" width="9.109375" style="95"/>
    <col min="12290" max="12290" width="3.5546875" style="95" customWidth="1"/>
    <col min="12291" max="12291" width="40.88671875" style="95" customWidth="1"/>
    <col min="12292" max="12292" width="5.109375" style="95" customWidth="1"/>
    <col min="12293" max="12294" width="4.33203125" style="95" customWidth="1"/>
    <col min="12295" max="12295" width="8.5546875" style="95" customWidth="1"/>
    <col min="12296" max="12296" width="6.6640625" style="95" customWidth="1"/>
    <col min="12297" max="12297" width="11.33203125" style="95" customWidth="1"/>
    <col min="12298" max="12298" width="12.33203125" style="95" customWidth="1"/>
    <col min="12299" max="12545" width="9.109375" style="95"/>
    <col min="12546" max="12546" width="3.5546875" style="95" customWidth="1"/>
    <col min="12547" max="12547" width="40.88671875" style="95" customWidth="1"/>
    <col min="12548" max="12548" width="5.109375" style="95" customWidth="1"/>
    <col min="12549" max="12550" width="4.33203125" style="95" customWidth="1"/>
    <col min="12551" max="12551" width="8.5546875" style="95" customWidth="1"/>
    <col min="12552" max="12552" width="6.6640625" style="95" customWidth="1"/>
    <col min="12553" max="12553" width="11.33203125" style="95" customWidth="1"/>
    <col min="12554" max="12554" width="12.33203125" style="95" customWidth="1"/>
    <col min="12555" max="12801" width="9.109375" style="95"/>
    <col min="12802" max="12802" width="3.5546875" style="95" customWidth="1"/>
    <col min="12803" max="12803" width="40.88671875" style="95" customWidth="1"/>
    <col min="12804" max="12804" width="5.109375" style="95" customWidth="1"/>
    <col min="12805" max="12806" width="4.33203125" style="95" customWidth="1"/>
    <col min="12807" max="12807" width="8.5546875" style="95" customWidth="1"/>
    <col min="12808" max="12808" width="6.6640625" style="95" customWidth="1"/>
    <col min="12809" max="12809" width="11.33203125" style="95" customWidth="1"/>
    <col min="12810" max="12810" width="12.33203125" style="95" customWidth="1"/>
    <col min="12811" max="13057" width="9.109375" style="95"/>
    <col min="13058" max="13058" width="3.5546875" style="95" customWidth="1"/>
    <col min="13059" max="13059" width="40.88671875" style="95" customWidth="1"/>
    <col min="13060" max="13060" width="5.109375" style="95" customWidth="1"/>
    <col min="13061" max="13062" width="4.33203125" style="95" customWidth="1"/>
    <col min="13063" max="13063" width="8.5546875" style="95" customWidth="1"/>
    <col min="13064" max="13064" width="6.6640625" style="95" customWidth="1"/>
    <col min="13065" max="13065" width="11.33203125" style="95" customWidth="1"/>
    <col min="13066" max="13066" width="12.33203125" style="95" customWidth="1"/>
    <col min="13067" max="13313" width="9.109375" style="95"/>
    <col min="13314" max="13314" width="3.5546875" style="95" customWidth="1"/>
    <col min="13315" max="13315" width="40.88671875" style="95" customWidth="1"/>
    <col min="13316" max="13316" width="5.109375" style="95" customWidth="1"/>
    <col min="13317" max="13318" width="4.33203125" style="95" customWidth="1"/>
    <col min="13319" max="13319" width="8.5546875" style="95" customWidth="1"/>
    <col min="13320" max="13320" width="6.6640625" style="95" customWidth="1"/>
    <col min="13321" max="13321" width="11.33203125" style="95" customWidth="1"/>
    <col min="13322" max="13322" width="12.33203125" style="95" customWidth="1"/>
    <col min="13323" max="13569" width="9.109375" style="95"/>
    <col min="13570" max="13570" width="3.5546875" style="95" customWidth="1"/>
    <col min="13571" max="13571" width="40.88671875" style="95" customWidth="1"/>
    <col min="13572" max="13572" width="5.109375" style="95" customWidth="1"/>
    <col min="13573" max="13574" width="4.33203125" style="95" customWidth="1"/>
    <col min="13575" max="13575" width="8.5546875" style="95" customWidth="1"/>
    <col min="13576" max="13576" width="6.6640625" style="95" customWidth="1"/>
    <col min="13577" max="13577" width="11.33203125" style="95" customWidth="1"/>
    <col min="13578" max="13578" width="12.33203125" style="95" customWidth="1"/>
    <col min="13579" max="13825" width="9.109375" style="95"/>
    <col min="13826" max="13826" width="3.5546875" style="95" customWidth="1"/>
    <col min="13827" max="13827" width="40.88671875" style="95" customWidth="1"/>
    <col min="13828" max="13828" width="5.109375" style="95" customWidth="1"/>
    <col min="13829" max="13830" width="4.33203125" style="95" customWidth="1"/>
    <col min="13831" max="13831" width="8.5546875" style="95" customWidth="1"/>
    <col min="13832" max="13832" width="6.6640625" style="95" customWidth="1"/>
    <col min="13833" max="13833" width="11.33203125" style="95" customWidth="1"/>
    <col min="13834" max="13834" width="12.33203125" style="95" customWidth="1"/>
    <col min="13835" max="14081" width="9.109375" style="95"/>
    <col min="14082" max="14082" width="3.5546875" style="95" customWidth="1"/>
    <col min="14083" max="14083" width="40.88671875" style="95" customWidth="1"/>
    <col min="14084" max="14084" width="5.109375" style="95" customWidth="1"/>
    <col min="14085" max="14086" width="4.33203125" style="95" customWidth="1"/>
    <col min="14087" max="14087" width="8.5546875" style="95" customWidth="1"/>
    <col min="14088" max="14088" width="6.6640625" style="95" customWidth="1"/>
    <col min="14089" max="14089" width="11.33203125" style="95" customWidth="1"/>
    <col min="14090" max="14090" width="12.33203125" style="95" customWidth="1"/>
    <col min="14091" max="14337" width="9.109375" style="95"/>
    <col min="14338" max="14338" width="3.5546875" style="95" customWidth="1"/>
    <col min="14339" max="14339" width="40.88671875" style="95" customWidth="1"/>
    <col min="14340" max="14340" width="5.109375" style="95" customWidth="1"/>
    <col min="14341" max="14342" width="4.33203125" style="95" customWidth="1"/>
    <col min="14343" max="14343" width="8.5546875" style="95" customWidth="1"/>
    <col min="14344" max="14344" width="6.6640625" style="95" customWidth="1"/>
    <col min="14345" max="14345" width="11.33203125" style="95" customWidth="1"/>
    <col min="14346" max="14346" width="12.33203125" style="95" customWidth="1"/>
    <col min="14347" max="14593" width="9.109375" style="95"/>
    <col min="14594" max="14594" width="3.5546875" style="95" customWidth="1"/>
    <col min="14595" max="14595" width="40.88671875" style="95" customWidth="1"/>
    <col min="14596" max="14596" width="5.109375" style="95" customWidth="1"/>
    <col min="14597" max="14598" width="4.33203125" style="95" customWidth="1"/>
    <col min="14599" max="14599" width="8.5546875" style="95" customWidth="1"/>
    <col min="14600" max="14600" width="6.6640625" style="95" customWidth="1"/>
    <col min="14601" max="14601" width="11.33203125" style="95" customWidth="1"/>
    <col min="14602" max="14602" width="12.33203125" style="95" customWidth="1"/>
    <col min="14603" max="14849" width="9.109375" style="95"/>
    <col min="14850" max="14850" width="3.5546875" style="95" customWidth="1"/>
    <col min="14851" max="14851" width="40.88671875" style="95" customWidth="1"/>
    <col min="14852" max="14852" width="5.109375" style="95" customWidth="1"/>
    <col min="14853" max="14854" width="4.33203125" style="95" customWidth="1"/>
    <col min="14855" max="14855" width="8.5546875" style="95" customWidth="1"/>
    <col min="14856" max="14856" width="6.6640625" style="95" customWidth="1"/>
    <col min="14857" max="14857" width="11.33203125" style="95" customWidth="1"/>
    <col min="14858" max="14858" width="12.33203125" style="95" customWidth="1"/>
    <col min="14859" max="15105" width="9.109375" style="95"/>
    <col min="15106" max="15106" width="3.5546875" style="95" customWidth="1"/>
    <col min="15107" max="15107" width="40.88671875" style="95" customWidth="1"/>
    <col min="15108" max="15108" width="5.109375" style="95" customWidth="1"/>
    <col min="15109" max="15110" width="4.33203125" style="95" customWidth="1"/>
    <col min="15111" max="15111" width="8.5546875" style="95" customWidth="1"/>
    <col min="15112" max="15112" width="6.6640625" style="95" customWidth="1"/>
    <col min="15113" max="15113" width="11.33203125" style="95" customWidth="1"/>
    <col min="15114" max="15114" width="12.33203125" style="95" customWidth="1"/>
    <col min="15115" max="15361" width="9.109375" style="95"/>
    <col min="15362" max="15362" width="3.5546875" style="95" customWidth="1"/>
    <col min="15363" max="15363" width="40.88671875" style="95" customWidth="1"/>
    <col min="15364" max="15364" width="5.109375" style="95" customWidth="1"/>
    <col min="15365" max="15366" width="4.33203125" style="95" customWidth="1"/>
    <col min="15367" max="15367" width="8.5546875" style="95" customWidth="1"/>
    <col min="15368" max="15368" width="6.6640625" style="95" customWidth="1"/>
    <col min="15369" max="15369" width="11.33203125" style="95" customWidth="1"/>
    <col min="15370" max="15370" width="12.33203125" style="95" customWidth="1"/>
    <col min="15371" max="15617" width="9.109375" style="95"/>
    <col min="15618" max="15618" width="3.5546875" style="95" customWidth="1"/>
    <col min="15619" max="15619" width="40.88671875" style="95" customWidth="1"/>
    <col min="15620" max="15620" width="5.109375" style="95" customWidth="1"/>
    <col min="15621" max="15622" width="4.33203125" style="95" customWidth="1"/>
    <col min="15623" max="15623" width="8.5546875" style="95" customWidth="1"/>
    <col min="15624" max="15624" width="6.6640625" style="95" customWidth="1"/>
    <col min="15625" max="15625" width="11.33203125" style="95" customWidth="1"/>
    <col min="15626" max="15626" width="12.33203125" style="95" customWidth="1"/>
    <col min="15627" max="15873" width="9.109375" style="95"/>
    <col min="15874" max="15874" width="3.5546875" style="95" customWidth="1"/>
    <col min="15875" max="15875" width="40.88671875" style="95" customWidth="1"/>
    <col min="15876" max="15876" width="5.109375" style="95" customWidth="1"/>
    <col min="15877" max="15878" width="4.33203125" style="95" customWidth="1"/>
    <col min="15879" max="15879" width="8.5546875" style="95" customWidth="1"/>
    <col min="15880" max="15880" width="6.6640625" style="95" customWidth="1"/>
    <col min="15881" max="15881" width="11.33203125" style="95" customWidth="1"/>
    <col min="15882" max="15882" width="12.33203125" style="95" customWidth="1"/>
    <col min="15883" max="16129" width="9.109375" style="95"/>
    <col min="16130" max="16130" width="3.5546875" style="95" customWidth="1"/>
    <col min="16131" max="16131" width="40.88671875" style="95" customWidth="1"/>
    <col min="16132" max="16132" width="5.109375" style="95" customWidth="1"/>
    <col min="16133" max="16134" width="4.33203125" style="95" customWidth="1"/>
    <col min="16135" max="16135" width="8.5546875" style="95" customWidth="1"/>
    <col min="16136" max="16136" width="6.6640625" style="95" customWidth="1"/>
    <col min="16137" max="16137" width="11.33203125" style="95" customWidth="1"/>
    <col min="16138" max="16138" width="12.33203125" style="95" customWidth="1"/>
    <col min="16139" max="16384" width="9.109375" style="95"/>
  </cols>
  <sheetData>
    <row r="1" spans="1:10" ht="113.25" customHeight="1" x14ac:dyDescent="0.3">
      <c r="A1" s="200">
        <v>1</v>
      </c>
      <c r="G1" s="511" t="s">
        <v>528</v>
      </c>
      <c r="H1" s="511"/>
      <c r="I1" s="511"/>
      <c r="J1" s="511"/>
    </row>
    <row r="2" spans="1:10" ht="21.75" customHeight="1" x14ac:dyDescent="0.25">
      <c r="H2" s="96"/>
      <c r="I2" s="96"/>
      <c r="J2" s="96"/>
    </row>
    <row r="3" spans="1:10" s="97" customFormat="1" ht="65.25" customHeight="1" x14ac:dyDescent="0.35">
      <c r="C3" s="508" t="s">
        <v>529</v>
      </c>
      <c r="D3" s="508"/>
      <c r="E3" s="508"/>
      <c r="F3" s="508"/>
      <c r="G3" s="508"/>
      <c r="H3" s="508"/>
      <c r="I3" s="508"/>
      <c r="J3" s="509"/>
    </row>
    <row r="4" spans="1:10" s="98" customFormat="1" x14ac:dyDescent="0.25">
      <c r="C4" s="89"/>
      <c r="D4" s="89"/>
      <c r="E4" s="166"/>
      <c r="F4" s="166"/>
      <c r="G4" s="167"/>
      <c r="H4" s="510" t="s">
        <v>52</v>
      </c>
      <c r="I4" s="510"/>
      <c r="J4" s="510"/>
    </row>
    <row r="5" spans="1:10" s="99" customFormat="1" ht="75.75" customHeight="1" x14ac:dyDescent="0.3">
      <c r="C5" s="83" t="s">
        <v>53</v>
      </c>
      <c r="D5" s="83" t="s">
        <v>54</v>
      </c>
      <c r="E5" s="85" t="s">
        <v>88</v>
      </c>
      <c r="F5" s="85" t="s">
        <v>89</v>
      </c>
      <c r="G5" s="85" t="s">
        <v>90</v>
      </c>
      <c r="H5" s="85" t="s">
        <v>91</v>
      </c>
      <c r="I5" s="85" t="s">
        <v>222</v>
      </c>
      <c r="J5" s="168" t="s">
        <v>370</v>
      </c>
    </row>
    <row r="6" spans="1:10" s="100" customFormat="1" ht="15.6" x14ac:dyDescent="0.3">
      <c r="C6" s="84">
        <v>1</v>
      </c>
      <c r="D6" s="84">
        <v>2</v>
      </c>
      <c r="E6" s="169" t="s">
        <v>92</v>
      </c>
      <c r="F6" s="169" t="s">
        <v>55</v>
      </c>
      <c r="G6" s="169" t="s">
        <v>56</v>
      </c>
      <c r="H6" s="169" t="s">
        <v>57</v>
      </c>
      <c r="I6" s="169" t="s">
        <v>58</v>
      </c>
      <c r="J6" s="170">
        <v>7</v>
      </c>
    </row>
    <row r="7" spans="1:10" s="101" customFormat="1" ht="18" x14ac:dyDescent="0.3">
      <c r="C7" s="83">
        <v>1</v>
      </c>
      <c r="D7" s="87" t="s">
        <v>103</v>
      </c>
      <c r="E7" s="85" t="s">
        <v>93</v>
      </c>
      <c r="F7" s="85" t="s">
        <v>232</v>
      </c>
      <c r="G7" s="85" t="s">
        <v>233</v>
      </c>
      <c r="H7" s="85" t="s">
        <v>118</v>
      </c>
      <c r="I7" s="396">
        <v>341.87</v>
      </c>
      <c r="J7" s="399">
        <v>2377.87</v>
      </c>
    </row>
    <row r="8" spans="1:10" s="101" customFormat="1" ht="18" x14ac:dyDescent="0.3">
      <c r="C8" s="83">
        <v>2</v>
      </c>
      <c r="D8" s="87" t="s">
        <v>234</v>
      </c>
      <c r="E8" s="85" t="s">
        <v>93</v>
      </c>
      <c r="F8" s="85" t="s">
        <v>94</v>
      </c>
      <c r="G8" s="85" t="s">
        <v>233</v>
      </c>
      <c r="H8" s="85" t="s">
        <v>118</v>
      </c>
      <c r="I8" s="396">
        <f>I9</f>
        <v>27.599999999999998</v>
      </c>
      <c r="J8" s="399">
        <f>J9</f>
        <v>600</v>
      </c>
    </row>
    <row r="9" spans="1:10" s="101" customFormat="1" ht="40.5" customHeight="1" x14ac:dyDescent="0.3">
      <c r="C9" s="83">
        <v>3</v>
      </c>
      <c r="D9" s="87" t="s">
        <v>49</v>
      </c>
      <c r="E9" s="85" t="s">
        <v>93</v>
      </c>
      <c r="F9" s="85" t="s">
        <v>94</v>
      </c>
      <c r="G9" s="85" t="s">
        <v>235</v>
      </c>
      <c r="H9" s="85" t="s">
        <v>118</v>
      </c>
      <c r="I9" s="395">
        <f>I10</f>
        <v>27.599999999999998</v>
      </c>
      <c r="J9" s="395">
        <f>J10</f>
        <v>600</v>
      </c>
    </row>
    <row r="10" spans="1:10" s="101" customFormat="1" ht="38.25" customHeight="1" x14ac:dyDescent="0.3">
      <c r="C10" s="83">
        <v>4</v>
      </c>
      <c r="D10" s="87" t="s">
        <v>95</v>
      </c>
      <c r="E10" s="85" t="s">
        <v>93</v>
      </c>
      <c r="F10" s="85" t="s">
        <v>94</v>
      </c>
      <c r="G10" s="85" t="s">
        <v>235</v>
      </c>
      <c r="H10" s="85" t="s">
        <v>118</v>
      </c>
      <c r="I10" s="395">
        <f>I11+I13+I15+I12+I14</f>
        <v>27.599999999999998</v>
      </c>
      <c r="J10" s="395">
        <f>J11+J12+J13+J14+J15</f>
        <v>600</v>
      </c>
    </row>
    <row r="11" spans="1:10" s="101" customFormat="1" ht="48" customHeight="1" x14ac:dyDescent="0.3">
      <c r="C11" s="83">
        <v>5</v>
      </c>
      <c r="D11" s="90" t="s">
        <v>236</v>
      </c>
      <c r="E11" s="85" t="s">
        <v>93</v>
      </c>
      <c r="F11" s="85" t="s">
        <v>94</v>
      </c>
      <c r="G11" s="85" t="s">
        <v>237</v>
      </c>
      <c r="H11" s="85" t="s">
        <v>96</v>
      </c>
      <c r="I11" s="395">
        <v>20.399999999999999</v>
      </c>
      <c r="J11" s="395">
        <v>460</v>
      </c>
    </row>
    <row r="12" spans="1:10" s="101" customFormat="1" ht="48" customHeight="1" x14ac:dyDescent="0.3">
      <c r="C12" s="83">
        <v>6</v>
      </c>
      <c r="D12" s="90" t="s">
        <v>236</v>
      </c>
      <c r="E12" s="85" t="s">
        <v>93</v>
      </c>
      <c r="F12" s="85" t="s">
        <v>94</v>
      </c>
      <c r="G12" s="85" t="s">
        <v>276</v>
      </c>
      <c r="H12" s="85" t="s">
        <v>96</v>
      </c>
      <c r="I12" s="395">
        <v>0</v>
      </c>
      <c r="J12" s="395">
        <v>0</v>
      </c>
    </row>
    <row r="13" spans="1:10" s="101" customFormat="1" ht="48.75" customHeight="1" x14ac:dyDescent="0.3">
      <c r="C13" s="83">
        <v>7</v>
      </c>
      <c r="D13" s="90" t="s">
        <v>238</v>
      </c>
      <c r="E13" s="85" t="s">
        <v>93</v>
      </c>
      <c r="F13" s="85" t="s">
        <v>94</v>
      </c>
      <c r="G13" s="85" t="s">
        <v>239</v>
      </c>
      <c r="H13" s="85" t="s">
        <v>240</v>
      </c>
      <c r="I13" s="395">
        <v>7.2</v>
      </c>
      <c r="J13" s="395">
        <v>140</v>
      </c>
    </row>
    <row r="14" spans="1:10" s="101" customFormat="1" ht="48.75" customHeight="1" x14ac:dyDescent="0.3">
      <c r="C14" s="83">
        <v>8</v>
      </c>
      <c r="D14" s="90" t="s">
        <v>238</v>
      </c>
      <c r="E14" s="85" t="s">
        <v>93</v>
      </c>
      <c r="F14" s="85" t="s">
        <v>94</v>
      </c>
      <c r="G14" s="85" t="s">
        <v>276</v>
      </c>
      <c r="H14" s="85" t="s">
        <v>240</v>
      </c>
      <c r="I14" s="395">
        <v>0</v>
      </c>
      <c r="J14" s="395">
        <v>0</v>
      </c>
    </row>
    <row r="15" spans="1:10" s="101" customFormat="1" ht="57" customHeight="1" x14ac:dyDescent="0.3">
      <c r="C15" s="83">
        <v>9</v>
      </c>
      <c r="D15" s="90" t="s">
        <v>99</v>
      </c>
      <c r="E15" s="85" t="s">
        <v>93</v>
      </c>
      <c r="F15" s="85" t="s">
        <v>94</v>
      </c>
      <c r="G15" s="85" t="s">
        <v>241</v>
      </c>
      <c r="H15" s="85" t="s">
        <v>98</v>
      </c>
      <c r="I15" s="395" t="s">
        <v>200</v>
      </c>
      <c r="J15" s="395">
        <v>0</v>
      </c>
    </row>
    <row r="16" spans="1:10" s="101" customFormat="1" ht="45" customHeight="1" x14ac:dyDescent="0.3">
      <c r="C16" s="83">
        <v>10</v>
      </c>
      <c r="D16" s="90" t="s">
        <v>234</v>
      </c>
      <c r="E16" s="85" t="s">
        <v>93</v>
      </c>
      <c r="F16" s="85" t="s">
        <v>97</v>
      </c>
      <c r="G16" s="85" t="s">
        <v>233</v>
      </c>
      <c r="H16" s="85" t="s">
        <v>118</v>
      </c>
      <c r="I16" s="395">
        <v>278.22000000000003</v>
      </c>
      <c r="J16" s="395">
        <f>J17</f>
        <v>1693.17</v>
      </c>
    </row>
    <row r="17" spans="3:10" s="101" customFormat="1" ht="38.25" customHeight="1" x14ac:dyDescent="0.3">
      <c r="C17" s="83">
        <v>11</v>
      </c>
      <c r="D17" s="87" t="s">
        <v>48</v>
      </c>
      <c r="E17" s="85" t="s">
        <v>93</v>
      </c>
      <c r="F17" s="85" t="s">
        <v>97</v>
      </c>
      <c r="G17" s="85" t="s">
        <v>233</v>
      </c>
      <c r="H17" s="85" t="s">
        <v>118</v>
      </c>
      <c r="I17" s="396">
        <v>279.87</v>
      </c>
      <c r="J17" s="396">
        <v>1693.17</v>
      </c>
    </row>
    <row r="18" spans="3:10" s="101" customFormat="1" ht="42" customHeight="1" x14ac:dyDescent="0.3">
      <c r="C18" s="83">
        <v>12</v>
      </c>
      <c r="D18" s="90" t="s">
        <v>236</v>
      </c>
      <c r="E18" s="85" t="s">
        <v>93</v>
      </c>
      <c r="F18" s="85" t="s">
        <v>97</v>
      </c>
      <c r="G18" s="85" t="s">
        <v>242</v>
      </c>
      <c r="H18" s="85" t="s">
        <v>96</v>
      </c>
      <c r="I18" s="395">
        <v>-100.25152</v>
      </c>
      <c r="J18" s="395">
        <v>779.84848</v>
      </c>
    </row>
    <row r="19" spans="3:10" s="101" customFormat="1" ht="42" customHeight="1" x14ac:dyDescent="0.3">
      <c r="C19" s="83">
        <v>13</v>
      </c>
      <c r="D19" s="90" t="s">
        <v>236</v>
      </c>
      <c r="E19" s="85" t="s">
        <v>93</v>
      </c>
      <c r="F19" s="85" t="s">
        <v>97</v>
      </c>
      <c r="G19" s="85" t="s">
        <v>277</v>
      </c>
      <c r="H19" s="85" t="s">
        <v>96</v>
      </c>
      <c r="I19" s="395">
        <v>280.15152</v>
      </c>
      <c r="J19" s="395">
        <v>280.15152</v>
      </c>
    </row>
    <row r="20" spans="3:10" s="101" customFormat="1" ht="48" customHeight="1" x14ac:dyDescent="0.3">
      <c r="C20" s="83">
        <v>14</v>
      </c>
      <c r="D20" s="90" t="s">
        <v>238</v>
      </c>
      <c r="E20" s="85" t="s">
        <v>93</v>
      </c>
      <c r="F20" s="85" t="s">
        <v>97</v>
      </c>
      <c r="G20" s="85" t="s">
        <v>243</v>
      </c>
      <c r="H20" s="85" t="s">
        <v>240</v>
      </c>
      <c r="I20" s="395">
        <v>-30.3</v>
      </c>
      <c r="J20" s="395">
        <v>235</v>
      </c>
    </row>
    <row r="21" spans="3:10" s="101" customFormat="1" ht="48" customHeight="1" x14ac:dyDescent="0.3">
      <c r="C21" s="83">
        <v>15</v>
      </c>
      <c r="D21" s="90" t="s">
        <v>238</v>
      </c>
      <c r="E21" s="85" t="s">
        <v>93</v>
      </c>
      <c r="F21" s="85" t="s">
        <v>97</v>
      </c>
      <c r="G21" s="85" t="s">
        <v>277</v>
      </c>
      <c r="H21" s="85" t="s">
        <v>240</v>
      </c>
      <c r="I21" s="395">
        <v>85</v>
      </c>
      <c r="J21" s="395">
        <v>85</v>
      </c>
    </row>
    <row r="22" spans="3:10" s="101" customFormat="1" ht="68.25" customHeight="1" x14ac:dyDescent="0.3">
      <c r="C22" s="83">
        <v>16</v>
      </c>
      <c r="D22" s="91" t="s">
        <v>99</v>
      </c>
      <c r="E22" s="85" t="s">
        <v>93</v>
      </c>
      <c r="F22" s="85" t="s">
        <v>97</v>
      </c>
      <c r="G22" s="85" t="s">
        <v>244</v>
      </c>
      <c r="H22" s="85" t="s">
        <v>98</v>
      </c>
      <c r="I22" s="395">
        <v>-72.73</v>
      </c>
      <c r="J22" s="395">
        <v>52.17</v>
      </c>
    </row>
    <row r="23" spans="3:10" s="101" customFormat="1" ht="26.25" customHeight="1" x14ac:dyDescent="0.3">
      <c r="C23" s="83">
        <v>17</v>
      </c>
      <c r="D23" s="91" t="s">
        <v>373</v>
      </c>
      <c r="E23" s="85" t="s">
        <v>93</v>
      </c>
      <c r="F23" s="85" t="s">
        <v>97</v>
      </c>
      <c r="G23" s="85" t="s">
        <v>244</v>
      </c>
      <c r="H23" s="85" t="s">
        <v>374</v>
      </c>
      <c r="I23" s="395">
        <v>180</v>
      </c>
      <c r="J23" s="395">
        <v>215</v>
      </c>
    </row>
    <row r="24" spans="3:10" s="101" customFormat="1" ht="71.400000000000006" customHeight="1" x14ac:dyDescent="0.3">
      <c r="C24" s="83">
        <v>18</v>
      </c>
      <c r="D24" s="90" t="s">
        <v>464</v>
      </c>
      <c r="E24" s="85" t="s">
        <v>93</v>
      </c>
      <c r="F24" s="85" t="s">
        <v>97</v>
      </c>
      <c r="G24" s="85" t="s">
        <v>463</v>
      </c>
      <c r="H24" s="85" t="s">
        <v>98</v>
      </c>
      <c r="I24" s="395">
        <v>0</v>
      </c>
      <c r="J24" s="395">
        <v>0</v>
      </c>
    </row>
    <row r="25" spans="3:10" s="101" customFormat="1" ht="41.25" customHeight="1" x14ac:dyDescent="0.3">
      <c r="C25" s="83">
        <v>19</v>
      </c>
      <c r="D25" s="139" t="s">
        <v>100</v>
      </c>
      <c r="E25" s="85" t="s">
        <v>93</v>
      </c>
      <c r="F25" s="85" t="s">
        <v>97</v>
      </c>
      <c r="G25" s="85" t="s">
        <v>245</v>
      </c>
      <c r="H25" s="85" t="s">
        <v>155</v>
      </c>
      <c r="I25" s="395">
        <v>-62</v>
      </c>
      <c r="J25" s="395">
        <f>J26+J27+J28</f>
        <v>46</v>
      </c>
    </row>
    <row r="26" spans="3:10" s="101" customFormat="1" ht="18.75" customHeight="1" x14ac:dyDescent="0.3">
      <c r="C26" s="83">
        <v>20</v>
      </c>
      <c r="D26" s="139" t="s">
        <v>100</v>
      </c>
      <c r="E26" s="85" t="s">
        <v>93</v>
      </c>
      <c r="F26" s="85" t="s">
        <v>97</v>
      </c>
      <c r="G26" s="85" t="s">
        <v>245</v>
      </c>
      <c r="H26" s="85" t="s">
        <v>102</v>
      </c>
      <c r="I26" s="395">
        <v>-51</v>
      </c>
      <c r="J26" s="395">
        <v>44</v>
      </c>
    </row>
    <row r="27" spans="3:10" s="99" customFormat="1" ht="22.5" customHeight="1" x14ac:dyDescent="0.3">
      <c r="C27" s="83">
        <v>21</v>
      </c>
      <c r="D27" s="91" t="s">
        <v>101</v>
      </c>
      <c r="E27" s="85" t="s">
        <v>93</v>
      </c>
      <c r="F27" s="85" t="s">
        <v>97</v>
      </c>
      <c r="G27" s="85" t="s">
        <v>245</v>
      </c>
      <c r="H27" s="85" t="s">
        <v>156</v>
      </c>
      <c r="I27" s="395">
        <v>-7</v>
      </c>
      <c r="J27" s="395">
        <v>1</v>
      </c>
    </row>
    <row r="28" spans="3:10" s="99" customFormat="1" ht="36.75" customHeight="1" x14ac:dyDescent="0.3">
      <c r="C28" s="83">
        <v>22</v>
      </c>
      <c r="D28" s="91" t="s">
        <v>101</v>
      </c>
      <c r="E28" s="85" t="s">
        <v>93</v>
      </c>
      <c r="F28" s="85" t="s">
        <v>97</v>
      </c>
      <c r="G28" s="85" t="s">
        <v>245</v>
      </c>
      <c r="H28" s="85" t="s">
        <v>157</v>
      </c>
      <c r="I28" s="395">
        <v>-4</v>
      </c>
      <c r="J28" s="395">
        <v>1</v>
      </c>
    </row>
    <row r="29" spans="3:10" s="99" customFormat="1" ht="75.75" customHeight="1" x14ac:dyDescent="0.3">
      <c r="C29" s="83">
        <v>23</v>
      </c>
      <c r="D29" s="91" t="s">
        <v>226</v>
      </c>
      <c r="E29" s="85" t="s">
        <v>93</v>
      </c>
      <c r="F29" s="85" t="s">
        <v>246</v>
      </c>
      <c r="G29" s="85" t="s">
        <v>244</v>
      </c>
      <c r="H29" s="85" t="s">
        <v>118</v>
      </c>
      <c r="I29" s="396">
        <f>I30</f>
        <v>0</v>
      </c>
      <c r="J29" s="396">
        <f>J30</f>
        <v>0.3</v>
      </c>
    </row>
    <row r="30" spans="3:10" s="99" customFormat="1" ht="25.5" customHeight="1" x14ac:dyDescent="0.3">
      <c r="C30" s="83">
        <v>24</v>
      </c>
      <c r="D30" s="91" t="s">
        <v>247</v>
      </c>
      <c r="E30" s="85" t="s">
        <v>93</v>
      </c>
      <c r="F30" s="85" t="s">
        <v>246</v>
      </c>
      <c r="G30" s="85" t="s">
        <v>244</v>
      </c>
      <c r="H30" s="85" t="s">
        <v>248</v>
      </c>
      <c r="I30" s="395">
        <v>0</v>
      </c>
      <c r="J30" s="395">
        <v>0.3</v>
      </c>
    </row>
    <row r="31" spans="3:10" s="99" customFormat="1" ht="44.25" customHeight="1" x14ac:dyDescent="0.3">
      <c r="C31" s="83">
        <v>25</v>
      </c>
      <c r="D31" s="91" t="s">
        <v>162</v>
      </c>
      <c r="E31" s="85" t="s">
        <v>93</v>
      </c>
      <c r="F31" s="85" t="s">
        <v>165</v>
      </c>
      <c r="G31" s="85" t="s">
        <v>244</v>
      </c>
      <c r="H31" s="85" t="s">
        <v>118</v>
      </c>
      <c r="I31" s="396">
        <v>55.8</v>
      </c>
      <c r="J31" s="396">
        <v>55.8</v>
      </c>
    </row>
    <row r="32" spans="3:10" s="99" customFormat="1" ht="21.75" customHeight="1" x14ac:dyDescent="0.3">
      <c r="C32" s="83">
        <v>26</v>
      </c>
      <c r="D32" s="91" t="s">
        <v>164</v>
      </c>
      <c r="E32" s="85" t="s">
        <v>93</v>
      </c>
      <c r="F32" s="85" t="s">
        <v>165</v>
      </c>
      <c r="G32" s="85" t="s">
        <v>244</v>
      </c>
      <c r="H32" s="85" t="s">
        <v>166</v>
      </c>
      <c r="I32" s="395">
        <v>55.8</v>
      </c>
      <c r="J32" s="395">
        <v>55.8</v>
      </c>
    </row>
    <row r="33" spans="3:11" s="99" customFormat="1" ht="55.5" customHeight="1" x14ac:dyDescent="0.3">
      <c r="C33" s="83">
        <v>27</v>
      </c>
      <c r="D33" s="199" t="s">
        <v>321</v>
      </c>
      <c r="E33" s="85" t="s">
        <v>93</v>
      </c>
      <c r="F33" s="85" t="s">
        <v>110</v>
      </c>
      <c r="G33" s="85" t="s">
        <v>377</v>
      </c>
      <c r="H33" s="85" t="s">
        <v>118</v>
      </c>
      <c r="I33" s="396">
        <v>-35</v>
      </c>
      <c r="J33" s="396">
        <f>J34</f>
        <v>15</v>
      </c>
    </row>
    <row r="34" spans="3:11" s="99" customFormat="1" ht="21.75" customHeight="1" x14ac:dyDescent="0.3">
      <c r="C34" s="83">
        <v>28</v>
      </c>
      <c r="D34" s="198" t="s">
        <v>319</v>
      </c>
      <c r="E34" s="85" t="s">
        <v>93</v>
      </c>
      <c r="F34" s="85" t="s">
        <v>110</v>
      </c>
      <c r="G34" s="85" t="s">
        <v>377</v>
      </c>
      <c r="H34" s="85" t="s">
        <v>322</v>
      </c>
      <c r="I34" s="395">
        <v>-35</v>
      </c>
      <c r="J34" s="395">
        <v>15</v>
      </c>
    </row>
    <row r="35" spans="3:11" s="99" customFormat="1" ht="43.8" customHeight="1" x14ac:dyDescent="0.3">
      <c r="C35" s="83">
        <v>29</v>
      </c>
      <c r="D35" s="199" t="s">
        <v>161</v>
      </c>
      <c r="E35" s="85" t="s">
        <v>93</v>
      </c>
      <c r="F35" s="85" t="s">
        <v>430</v>
      </c>
      <c r="G35" s="85" t="s">
        <v>432</v>
      </c>
      <c r="H35" s="85" t="s">
        <v>118</v>
      </c>
      <c r="I35" s="396">
        <v>13.6</v>
      </c>
      <c r="J35" s="396">
        <f>J36</f>
        <v>13.6</v>
      </c>
    </row>
    <row r="36" spans="3:11" s="99" customFormat="1" ht="78" customHeight="1" x14ac:dyDescent="0.3">
      <c r="C36" s="83">
        <v>30</v>
      </c>
      <c r="D36" s="198" t="s">
        <v>431</v>
      </c>
      <c r="E36" s="85" t="s">
        <v>93</v>
      </c>
      <c r="F36" s="85" t="s">
        <v>430</v>
      </c>
      <c r="G36" s="85" t="s">
        <v>433</v>
      </c>
      <c r="H36" s="85" t="s">
        <v>98</v>
      </c>
      <c r="I36" s="395">
        <v>13.6</v>
      </c>
      <c r="J36" s="395">
        <v>13.6</v>
      </c>
    </row>
    <row r="37" spans="3:11" s="99" customFormat="1" ht="20.25" customHeight="1" x14ac:dyDescent="0.3">
      <c r="C37" s="83">
        <v>31</v>
      </c>
      <c r="D37" s="87" t="s">
        <v>234</v>
      </c>
      <c r="E37" s="151" t="s">
        <v>94</v>
      </c>
      <c r="F37" s="151" t="s">
        <v>104</v>
      </c>
      <c r="G37" s="151" t="s">
        <v>233</v>
      </c>
      <c r="H37" s="85" t="s">
        <v>118</v>
      </c>
      <c r="I37" s="396">
        <f>I38</f>
        <v>62.000000000000007</v>
      </c>
      <c r="J37" s="399">
        <f>J40</f>
        <v>412.1</v>
      </c>
    </row>
    <row r="38" spans="3:11" s="99" customFormat="1" ht="18.75" customHeight="1" x14ac:dyDescent="0.3">
      <c r="C38" s="83">
        <v>32</v>
      </c>
      <c r="D38" s="87" t="s">
        <v>105</v>
      </c>
      <c r="E38" s="151" t="s">
        <v>94</v>
      </c>
      <c r="F38" s="151" t="s">
        <v>104</v>
      </c>
      <c r="G38" s="151" t="s">
        <v>233</v>
      </c>
      <c r="H38" s="85" t="s">
        <v>118</v>
      </c>
      <c r="I38" s="395">
        <f>I39</f>
        <v>62.000000000000007</v>
      </c>
      <c r="J38" s="400">
        <f>J39</f>
        <v>412.1</v>
      </c>
    </row>
    <row r="39" spans="3:11" s="99" customFormat="1" ht="36.75" customHeight="1" x14ac:dyDescent="0.3">
      <c r="C39" s="83">
        <v>33</v>
      </c>
      <c r="D39" s="87" t="s">
        <v>63</v>
      </c>
      <c r="E39" s="151" t="s">
        <v>94</v>
      </c>
      <c r="F39" s="151" t="s">
        <v>104</v>
      </c>
      <c r="G39" s="151" t="s">
        <v>249</v>
      </c>
      <c r="H39" s="85" t="s">
        <v>118</v>
      </c>
      <c r="I39" s="395">
        <f>I40</f>
        <v>62.000000000000007</v>
      </c>
      <c r="J39" s="395">
        <f>J40</f>
        <v>412.1</v>
      </c>
    </row>
    <row r="40" spans="3:11" s="99" customFormat="1" ht="65.400000000000006" customHeight="1" x14ac:dyDescent="0.3">
      <c r="C40" s="83">
        <v>34</v>
      </c>
      <c r="D40" s="87" t="s">
        <v>106</v>
      </c>
      <c r="E40" s="151" t="s">
        <v>94</v>
      </c>
      <c r="F40" s="151" t="s">
        <v>104</v>
      </c>
      <c r="G40" s="151" t="s">
        <v>249</v>
      </c>
      <c r="H40" s="85" t="s">
        <v>118</v>
      </c>
      <c r="I40" s="395">
        <f>I41+I42+I43</f>
        <v>62.000000000000007</v>
      </c>
      <c r="J40" s="395">
        <f>J41+J42+J43</f>
        <v>412.1</v>
      </c>
    </row>
    <row r="41" spans="3:11" s="99" customFormat="1" ht="39" customHeight="1" x14ac:dyDescent="0.3">
      <c r="C41" s="83">
        <v>35</v>
      </c>
      <c r="D41" s="90" t="s">
        <v>236</v>
      </c>
      <c r="E41" s="151" t="s">
        <v>94</v>
      </c>
      <c r="F41" s="151" t="s">
        <v>104</v>
      </c>
      <c r="G41" s="151" t="s">
        <v>249</v>
      </c>
      <c r="H41" s="85" t="s">
        <v>96</v>
      </c>
      <c r="I41" s="395">
        <v>61.8</v>
      </c>
      <c r="J41" s="395">
        <v>285</v>
      </c>
    </row>
    <row r="42" spans="3:11" s="99" customFormat="1" ht="40.5" customHeight="1" x14ac:dyDescent="0.3">
      <c r="C42" s="83">
        <v>36</v>
      </c>
      <c r="D42" s="90" t="s">
        <v>238</v>
      </c>
      <c r="E42" s="151" t="s">
        <v>94</v>
      </c>
      <c r="F42" s="151" t="s">
        <v>104</v>
      </c>
      <c r="G42" s="151" t="s">
        <v>249</v>
      </c>
      <c r="H42" s="85" t="s">
        <v>240</v>
      </c>
      <c r="I42" s="395">
        <v>18.600000000000001</v>
      </c>
      <c r="J42" s="395">
        <v>86</v>
      </c>
    </row>
    <row r="43" spans="3:11" s="99" customFormat="1" ht="60.75" customHeight="1" x14ac:dyDescent="0.3">
      <c r="C43" s="83">
        <v>37</v>
      </c>
      <c r="D43" s="87" t="s">
        <v>99</v>
      </c>
      <c r="E43" s="151" t="s">
        <v>94</v>
      </c>
      <c r="F43" s="151" t="s">
        <v>104</v>
      </c>
      <c r="G43" s="151" t="s">
        <v>249</v>
      </c>
      <c r="H43" s="85" t="s">
        <v>98</v>
      </c>
      <c r="I43" s="395">
        <v>-18.399999999999999</v>
      </c>
      <c r="J43" s="395">
        <v>41.1</v>
      </c>
    </row>
    <row r="44" spans="3:11" s="102" customFormat="1" ht="60" customHeight="1" x14ac:dyDescent="0.3">
      <c r="C44" s="83">
        <v>38</v>
      </c>
      <c r="D44" s="87" t="s">
        <v>168</v>
      </c>
      <c r="E44" s="151" t="s">
        <v>104</v>
      </c>
      <c r="F44" s="151" t="s">
        <v>232</v>
      </c>
      <c r="G44" s="151" t="s">
        <v>233</v>
      </c>
      <c r="H44" s="85" t="s">
        <v>118</v>
      </c>
      <c r="I44" s="396">
        <v>-24.5</v>
      </c>
      <c r="J44" s="396">
        <f>J45</f>
        <v>40.5</v>
      </c>
    </row>
    <row r="45" spans="3:11" s="102" customFormat="1" ht="39.75" customHeight="1" x14ac:dyDescent="0.3">
      <c r="C45" s="83">
        <v>39</v>
      </c>
      <c r="D45" s="87" t="s">
        <v>250</v>
      </c>
      <c r="E45" s="151" t="s">
        <v>104</v>
      </c>
      <c r="F45" s="151" t="s">
        <v>232</v>
      </c>
      <c r="G45" s="151" t="s">
        <v>251</v>
      </c>
      <c r="H45" s="85" t="s">
        <v>118</v>
      </c>
      <c r="I45" s="395">
        <v>-24.5</v>
      </c>
      <c r="J45" s="395">
        <v>40.5</v>
      </c>
    </row>
    <row r="46" spans="3:11" s="102" customFormat="1" ht="75" customHeight="1" x14ac:dyDescent="0.3">
      <c r="C46" s="83">
        <v>40</v>
      </c>
      <c r="D46" s="87" t="s">
        <v>443</v>
      </c>
      <c r="E46" s="151" t="s">
        <v>104</v>
      </c>
      <c r="F46" s="151" t="s">
        <v>167</v>
      </c>
      <c r="G46" s="151" t="s">
        <v>445</v>
      </c>
      <c r="H46" s="85" t="s">
        <v>98</v>
      </c>
      <c r="I46" s="395">
        <v>0.5</v>
      </c>
      <c r="J46" s="395">
        <v>0.5</v>
      </c>
    </row>
    <row r="47" spans="3:11" s="102" customFormat="1" ht="37.5" customHeight="1" x14ac:dyDescent="0.3">
      <c r="C47" s="83">
        <v>41</v>
      </c>
      <c r="D47" s="87" t="s">
        <v>252</v>
      </c>
      <c r="E47" s="151" t="s">
        <v>104</v>
      </c>
      <c r="F47" s="151" t="s">
        <v>107</v>
      </c>
      <c r="G47" s="151" t="s">
        <v>253</v>
      </c>
      <c r="H47" s="85" t="s">
        <v>118</v>
      </c>
      <c r="I47" s="395">
        <v>-25</v>
      </c>
      <c r="J47" s="395">
        <v>40</v>
      </c>
    </row>
    <row r="48" spans="3:11" s="102" customFormat="1" ht="55.5" customHeight="1" x14ac:dyDescent="0.35">
      <c r="C48" s="83">
        <v>42</v>
      </c>
      <c r="D48" s="87" t="s">
        <v>99</v>
      </c>
      <c r="E48" s="151" t="s">
        <v>104</v>
      </c>
      <c r="F48" s="151" t="s">
        <v>107</v>
      </c>
      <c r="G48" s="151" t="s">
        <v>254</v>
      </c>
      <c r="H48" s="85" t="s">
        <v>98</v>
      </c>
      <c r="I48" s="395">
        <v>-60</v>
      </c>
      <c r="J48" s="395">
        <v>5</v>
      </c>
      <c r="K48" s="124"/>
    </row>
    <row r="49" spans="1:11" s="102" customFormat="1" ht="41.4" customHeight="1" x14ac:dyDescent="0.35">
      <c r="C49" s="83">
        <v>43</v>
      </c>
      <c r="D49" s="87" t="s">
        <v>373</v>
      </c>
      <c r="E49" s="151" t="s">
        <v>104</v>
      </c>
      <c r="F49" s="151" t="s">
        <v>107</v>
      </c>
      <c r="G49" s="151" t="s">
        <v>254</v>
      </c>
      <c r="H49" s="85" t="s">
        <v>374</v>
      </c>
      <c r="I49" s="395">
        <v>35</v>
      </c>
      <c r="J49" s="395">
        <v>35</v>
      </c>
      <c r="K49" s="124"/>
    </row>
    <row r="50" spans="1:11" s="102" customFormat="1" ht="53.4" customHeight="1" x14ac:dyDescent="0.3">
      <c r="C50" s="83">
        <v>44</v>
      </c>
      <c r="D50" s="87" t="s">
        <v>168</v>
      </c>
      <c r="E50" s="151" t="s">
        <v>97</v>
      </c>
      <c r="F50" s="151" t="s">
        <v>167</v>
      </c>
      <c r="G50" s="151" t="s">
        <v>233</v>
      </c>
      <c r="H50" s="85" t="s">
        <v>118</v>
      </c>
      <c r="I50" s="396">
        <v>0</v>
      </c>
      <c r="J50" s="396">
        <v>1006.8</v>
      </c>
    </row>
    <row r="51" spans="1:11" s="102" customFormat="1" ht="38.25" customHeight="1" x14ac:dyDescent="0.3">
      <c r="C51" s="83">
        <v>45</v>
      </c>
      <c r="D51" s="87" t="s">
        <v>250</v>
      </c>
      <c r="E51" s="151" t="s">
        <v>97</v>
      </c>
      <c r="F51" s="151" t="s">
        <v>167</v>
      </c>
      <c r="G51" s="151" t="s">
        <v>251</v>
      </c>
      <c r="H51" s="85" t="s">
        <v>118</v>
      </c>
      <c r="I51" s="395">
        <v>0</v>
      </c>
      <c r="J51" s="395">
        <v>1006.8</v>
      </c>
    </row>
    <row r="52" spans="1:11" s="102" customFormat="1" ht="39" customHeight="1" x14ac:dyDescent="0.3">
      <c r="C52" s="83">
        <v>46</v>
      </c>
      <c r="D52" s="87" t="s">
        <v>255</v>
      </c>
      <c r="E52" s="151" t="s">
        <v>97</v>
      </c>
      <c r="F52" s="151" t="s">
        <v>167</v>
      </c>
      <c r="G52" s="151" t="s">
        <v>256</v>
      </c>
      <c r="H52" s="85" t="s">
        <v>118</v>
      </c>
      <c r="I52" s="395">
        <v>0</v>
      </c>
      <c r="J52" s="395">
        <v>1006.8</v>
      </c>
    </row>
    <row r="53" spans="1:11" s="102" customFormat="1" ht="56.25" customHeight="1" x14ac:dyDescent="0.3">
      <c r="C53" s="83">
        <v>47</v>
      </c>
      <c r="D53" s="87" t="s">
        <v>99</v>
      </c>
      <c r="E53" s="151" t="s">
        <v>97</v>
      </c>
      <c r="F53" s="151" t="s">
        <v>167</v>
      </c>
      <c r="G53" s="151" t="s">
        <v>257</v>
      </c>
      <c r="H53" s="85" t="s">
        <v>98</v>
      </c>
      <c r="I53" s="395">
        <v>-161</v>
      </c>
      <c r="J53" s="395">
        <v>753.8</v>
      </c>
    </row>
    <row r="54" spans="1:11" s="102" customFormat="1" ht="28.5" customHeight="1" x14ac:dyDescent="0.3">
      <c r="C54" s="83">
        <v>48</v>
      </c>
      <c r="D54" s="91" t="s">
        <v>373</v>
      </c>
      <c r="E54" s="151" t="s">
        <v>97</v>
      </c>
      <c r="F54" s="151" t="s">
        <v>167</v>
      </c>
      <c r="G54" s="151" t="s">
        <v>257</v>
      </c>
      <c r="H54" s="85" t="s">
        <v>374</v>
      </c>
      <c r="I54" s="395">
        <v>161</v>
      </c>
      <c r="J54" s="395">
        <v>253</v>
      </c>
    </row>
    <row r="55" spans="1:11" s="102" customFormat="1" ht="56.25" customHeight="1" x14ac:dyDescent="0.3">
      <c r="C55" s="83">
        <v>49</v>
      </c>
      <c r="D55" s="87" t="s">
        <v>99</v>
      </c>
      <c r="E55" s="151" t="s">
        <v>97</v>
      </c>
      <c r="F55" s="151" t="s">
        <v>167</v>
      </c>
      <c r="G55" s="151" t="s">
        <v>446</v>
      </c>
      <c r="H55" s="85" t="s">
        <v>118</v>
      </c>
      <c r="I55" s="395">
        <v>0</v>
      </c>
      <c r="J55" s="395">
        <v>0</v>
      </c>
    </row>
    <row r="56" spans="1:11" s="102" customFormat="1" ht="56.25" customHeight="1" x14ac:dyDescent="0.3">
      <c r="C56" s="83">
        <v>50</v>
      </c>
      <c r="D56" s="87" t="s">
        <v>99</v>
      </c>
      <c r="E56" s="151" t="s">
        <v>97</v>
      </c>
      <c r="F56" s="151" t="s">
        <v>167</v>
      </c>
      <c r="G56" s="151" t="s">
        <v>446</v>
      </c>
      <c r="H56" s="85" t="s">
        <v>98</v>
      </c>
      <c r="I56" s="395">
        <v>0</v>
      </c>
      <c r="J56" s="395">
        <v>0</v>
      </c>
    </row>
    <row r="57" spans="1:11" s="102" customFormat="1" ht="99" customHeight="1" x14ac:dyDescent="0.3">
      <c r="C57" s="83">
        <v>51</v>
      </c>
      <c r="D57" s="87" t="s">
        <v>448</v>
      </c>
      <c r="E57" s="151" t="s">
        <v>97</v>
      </c>
      <c r="F57" s="151" t="s">
        <v>447</v>
      </c>
      <c r="G57" s="151" t="s">
        <v>233</v>
      </c>
      <c r="H57" s="85" t="s">
        <v>118</v>
      </c>
      <c r="I57" s="396">
        <v>0</v>
      </c>
      <c r="J57" s="396">
        <v>0</v>
      </c>
    </row>
    <row r="58" spans="1:11" s="102" customFormat="1" ht="61.2" customHeight="1" x14ac:dyDescent="0.3">
      <c r="C58" s="83">
        <v>52</v>
      </c>
      <c r="D58" s="87" t="s">
        <v>449</v>
      </c>
      <c r="E58" s="151" t="s">
        <v>97</v>
      </c>
      <c r="F58" s="151" t="s">
        <v>447</v>
      </c>
      <c r="G58" s="151" t="s">
        <v>450</v>
      </c>
      <c r="H58" s="85" t="s">
        <v>451</v>
      </c>
      <c r="I58" s="395">
        <v>0</v>
      </c>
      <c r="J58" s="395">
        <v>0</v>
      </c>
    </row>
    <row r="59" spans="1:11" s="102" customFormat="1" ht="42.6" customHeight="1" x14ac:dyDescent="0.3">
      <c r="C59" s="83">
        <v>53</v>
      </c>
      <c r="D59" s="87" t="s">
        <v>452</v>
      </c>
      <c r="E59" s="151" t="s">
        <v>97</v>
      </c>
      <c r="F59" s="151" t="s">
        <v>447</v>
      </c>
      <c r="G59" s="151" t="s">
        <v>450</v>
      </c>
      <c r="H59" s="85" t="s">
        <v>157</v>
      </c>
      <c r="I59" s="395">
        <v>0</v>
      </c>
      <c r="J59" s="395">
        <v>0</v>
      </c>
    </row>
    <row r="60" spans="1:11" s="101" customFormat="1" ht="75" customHeight="1" x14ac:dyDescent="0.3">
      <c r="C60" s="83">
        <v>54</v>
      </c>
      <c r="D60" s="87" t="s">
        <v>384</v>
      </c>
      <c r="E60" s="85" t="s">
        <v>108</v>
      </c>
      <c r="F60" s="85" t="s">
        <v>232</v>
      </c>
      <c r="G60" s="143" t="s">
        <v>233</v>
      </c>
      <c r="H60" s="143" t="s">
        <v>118</v>
      </c>
      <c r="I60" s="403">
        <v>-55.2</v>
      </c>
      <c r="J60" s="399">
        <v>10</v>
      </c>
    </row>
    <row r="61" spans="1:11" s="99" customFormat="1" ht="37.5" customHeight="1" x14ac:dyDescent="0.3">
      <c r="C61" s="83">
        <v>55</v>
      </c>
      <c r="D61" s="87" t="s">
        <v>250</v>
      </c>
      <c r="E61" s="85" t="s">
        <v>108</v>
      </c>
      <c r="F61" s="85" t="s">
        <v>232</v>
      </c>
      <c r="G61" s="151" t="s">
        <v>251</v>
      </c>
      <c r="H61" s="143" t="s">
        <v>118</v>
      </c>
      <c r="I61" s="397">
        <v>-55.2</v>
      </c>
      <c r="J61" s="395">
        <v>10</v>
      </c>
    </row>
    <row r="62" spans="1:11" s="103" customFormat="1" ht="52.5" customHeight="1" x14ac:dyDescent="0.35">
      <c r="A62" s="103">
        <v>0</v>
      </c>
      <c r="C62" s="83">
        <v>56</v>
      </c>
      <c r="D62" s="87" t="s">
        <v>454</v>
      </c>
      <c r="E62" s="85" t="s">
        <v>108</v>
      </c>
      <c r="F62" s="85" t="s">
        <v>94</v>
      </c>
      <c r="G62" s="143" t="s">
        <v>233</v>
      </c>
      <c r="H62" s="143" t="s">
        <v>118</v>
      </c>
      <c r="I62" s="397">
        <v>0</v>
      </c>
      <c r="J62" s="395">
        <v>0</v>
      </c>
    </row>
    <row r="63" spans="1:11" s="103" customFormat="1" ht="69.75" customHeight="1" x14ac:dyDescent="0.35">
      <c r="C63" s="83">
        <v>57</v>
      </c>
      <c r="D63" s="87" t="s">
        <v>99</v>
      </c>
      <c r="E63" s="85" t="s">
        <v>108</v>
      </c>
      <c r="F63" s="85" t="s">
        <v>94</v>
      </c>
      <c r="G63" s="143" t="s">
        <v>453</v>
      </c>
      <c r="H63" s="143" t="s">
        <v>98</v>
      </c>
      <c r="I63" s="398">
        <v>0</v>
      </c>
      <c r="J63" s="401">
        <v>0</v>
      </c>
    </row>
    <row r="64" spans="1:11" s="103" customFormat="1" ht="52.5" customHeight="1" x14ac:dyDescent="0.35">
      <c r="C64" s="83">
        <v>58</v>
      </c>
      <c r="D64" s="87" t="s">
        <v>455</v>
      </c>
      <c r="E64" s="85" t="s">
        <v>108</v>
      </c>
      <c r="F64" s="85" t="s">
        <v>104</v>
      </c>
      <c r="G64" s="143" t="s">
        <v>233</v>
      </c>
      <c r="H64" s="143" t="s">
        <v>118</v>
      </c>
      <c r="I64" s="397">
        <v>-55.2</v>
      </c>
      <c r="J64" s="395">
        <v>10</v>
      </c>
    </row>
    <row r="65" spans="3:10" s="103" customFormat="1" ht="69.75" customHeight="1" x14ac:dyDescent="0.35">
      <c r="C65" s="83">
        <v>59</v>
      </c>
      <c r="D65" s="87" t="s">
        <v>99</v>
      </c>
      <c r="E65" s="85" t="s">
        <v>108</v>
      </c>
      <c r="F65" s="85" t="s">
        <v>104</v>
      </c>
      <c r="G65" s="143" t="s">
        <v>260</v>
      </c>
      <c r="H65" s="143" t="s">
        <v>98</v>
      </c>
      <c r="I65" s="398">
        <v>-55.2</v>
      </c>
      <c r="J65" s="401">
        <v>10</v>
      </c>
    </row>
    <row r="66" spans="3:10" s="103" customFormat="1" ht="79.5" customHeight="1" x14ac:dyDescent="0.35">
      <c r="C66" s="83">
        <v>60</v>
      </c>
      <c r="D66" s="87" t="s">
        <v>456</v>
      </c>
      <c r="E66" s="85" t="s">
        <v>108</v>
      </c>
      <c r="F66" s="85" t="s">
        <v>104</v>
      </c>
      <c r="G66" s="143" t="s">
        <v>233</v>
      </c>
      <c r="H66" s="143" t="s">
        <v>118</v>
      </c>
      <c r="I66" s="398">
        <v>0</v>
      </c>
      <c r="J66" s="401">
        <v>0</v>
      </c>
    </row>
    <row r="67" spans="3:10" s="103" customFormat="1" ht="69.75" customHeight="1" x14ac:dyDescent="0.35">
      <c r="C67" s="83">
        <v>61</v>
      </c>
      <c r="D67" s="87" t="s">
        <v>457</v>
      </c>
      <c r="E67" s="85" t="s">
        <v>108</v>
      </c>
      <c r="F67" s="85" t="s">
        <v>104</v>
      </c>
      <c r="G67" s="143" t="s">
        <v>458</v>
      </c>
      <c r="H67" s="143" t="s">
        <v>98</v>
      </c>
      <c r="I67" s="398">
        <v>0</v>
      </c>
      <c r="J67" s="401">
        <v>0</v>
      </c>
    </row>
    <row r="68" spans="3:10" s="103" customFormat="1" ht="114" customHeight="1" x14ac:dyDescent="0.35">
      <c r="C68" s="83">
        <v>62</v>
      </c>
      <c r="D68" s="87" t="s">
        <v>460</v>
      </c>
      <c r="E68" s="85" t="s">
        <v>108</v>
      </c>
      <c r="F68" s="85" t="s">
        <v>104</v>
      </c>
      <c r="G68" s="143" t="s">
        <v>233</v>
      </c>
      <c r="H68" s="143" t="s">
        <v>118</v>
      </c>
      <c r="I68" s="398">
        <v>0</v>
      </c>
      <c r="J68" s="401">
        <v>0</v>
      </c>
    </row>
    <row r="69" spans="3:10" s="103" customFormat="1" ht="39.6" customHeight="1" x14ac:dyDescent="0.35">
      <c r="C69" s="83">
        <v>63</v>
      </c>
      <c r="D69" s="87" t="s">
        <v>457</v>
      </c>
      <c r="E69" s="85" t="s">
        <v>108</v>
      </c>
      <c r="F69" s="85" t="s">
        <v>104</v>
      </c>
      <c r="G69" s="143" t="s">
        <v>459</v>
      </c>
      <c r="H69" s="143" t="s">
        <v>98</v>
      </c>
      <c r="I69" s="398">
        <v>0</v>
      </c>
      <c r="J69" s="401">
        <v>0</v>
      </c>
    </row>
    <row r="70" spans="3:10" s="103" customFormat="1" ht="105" customHeight="1" x14ac:dyDescent="0.35">
      <c r="C70" s="83">
        <v>64</v>
      </c>
      <c r="D70" s="87" t="s">
        <v>461</v>
      </c>
      <c r="E70" s="85" t="s">
        <v>108</v>
      </c>
      <c r="F70" s="85" t="s">
        <v>104</v>
      </c>
      <c r="G70" s="143" t="s">
        <v>233</v>
      </c>
      <c r="H70" s="143" t="s">
        <v>118</v>
      </c>
      <c r="I70" s="398">
        <v>0</v>
      </c>
      <c r="J70" s="402">
        <v>0</v>
      </c>
    </row>
    <row r="71" spans="3:10" s="103" customFormat="1" ht="70.5" customHeight="1" x14ac:dyDescent="0.35">
      <c r="C71" s="83">
        <v>65</v>
      </c>
      <c r="D71" s="87" t="s">
        <v>99</v>
      </c>
      <c r="E71" s="85" t="s">
        <v>108</v>
      </c>
      <c r="F71" s="85" t="s">
        <v>104</v>
      </c>
      <c r="G71" s="143" t="s">
        <v>392</v>
      </c>
      <c r="H71" s="143" t="s">
        <v>98</v>
      </c>
      <c r="I71" s="398">
        <v>0</v>
      </c>
      <c r="J71" s="402">
        <v>0</v>
      </c>
    </row>
    <row r="72" spans="3:10" s="101" customFormat="1" ht="72.75" customHeight="1" x14ac:dyDescent="0.3">
      <c r="C72" s="83">
        <v>66</v>
      </c>
      <c r="D72" s="87" t="s">
        <v>168</v>
      </c>
      <c r="E72" s="85" t="s">
        <v>109</v>
      </c>
      <c r="F72" s="85" t="s">
        <v>232</v>
      </c>
      <c r="G72" s="143" t="s">
        <v>233</v>
      </c>
      <c r="H72" s="143" t="s">
        <v>118</v>
      </c>
      <c r="I72" s="403">
        <f>I73</f>
        <v>-20</v>
      </c>
      <c r="J72" s="396">
        <f>J73</f>
        <v>10</v>
      </c>
    </row>
    <row r="73" spans="3:10" s="101" customFormat="1" ht="38.25" customHeight="1" x14ac:dyDescent="0.3">
      <c r="C73" s="83">
        <v>67</v>
      </c>
      <c r="D73" s="87" t="s">
        <v>462</v>
      </c>
      <c r="E73" s="85" t="s">
        <v>109</v>
      </c>
      <c r="F73" s="85" t="s">
        <v>93</v>
      </c>
      <c r="G73" s="143" t="s">
        <v>233</v>
      </c>
      <c r="H73" s="143" t="s">
        <v>118</v>
      </c>
      <c r="I73" s="397">
        <v>-20</v>
      </c>
      <c r="J73" s="400">
        <f>J74</f>
        <v>10</v>
      </c>
    </row>
    <row r="74" spans="3:10" s="101" customFormat="1" ht="58.5" customHeight="1" x14ac:dyDescent="0.3">
      <c r="C74" s="83">
        <v>68</v>
      </c>
      <c r="D74" s="87" t="s">
        <v>99</v>
      </c>
      <c r="E74" s="85" t="s">
        <v>109</v>
      </c>
      <c r="F74" s="85" t="s">
        <v>93</v>
      </c>
      <c r="G74" s="143" t="s">
        <v>265</v>
      </c>
      <c r="H74" s="143" t="s">
        <v>98</v>
      </c>
      <c r="I74" s="397">
        <v>-20</v>
      </c>
      <c r="J74" s="395">
        <v>10</v>
      </c>
    </row>
    <row r="75" spans="3:10" s="101" customFormat="1" ht="73.5" customHeight="1" x14ac:dyDescent="0.3">
      <c r="C75" s="83">
        <v>69</v>
      </c>
      <c r="D75" s="87" t="s">
        <v>168</v>
      </c>
      <c r="E75" s="85" t="s">
        <v>107</v>
      </c>
      <c r="F75" s="85" t="s">
        <v>93</v>
      </c>
      <c r="G75" s="143" t="s">
        <v>233</v>
      </c>
      <c r="H75" s="143" t="s">
        <v>118</v>
      </c>
      <c r="I75" s="403">
        <v>2.88</v>
      </c>
      <c r="J75" s="399">
        <v>74.88</v>
      </c>
    </row>
    <row r="76" spans="3:10" s="102" customFormat="1" ht="37.5" customHeight="1" x14ac:dyDescent="0.3">
      <c r="C76" s="83">
        <v>70</v>
      </c>
      <c r="D76" s="87" t="s">
        <v>261</v>
      </c>
      <c r="E76" s="85" t="s">
        <v>107</v>
      </c>
      <c r="F76" s="85" t="s">
        <v>93</v>
      </c>
      <c r="G76" s="85" t="s">
        <v>262</v>
      </c>
      <c r="H76" s="85" t="s">
        <v>118</v>
      </c>
      <c r="I76" s="395">
        <v>2.88</v>
      </c>
      <c r="J76" s="395">
        <v>74.88</v>
      </c>
    </row>
    <row r="77" spans="3:10" s="102" customFormat="1" ht="42" customHeight="1" x14ac:dyDescent="0.3">
      <c r="C77" s="83">
        <v>71</v>
      </c>
      <c r="D77" s="87" t="s">
        <v>266</v>
      </c>
      <c r="E77" s="85" t="s">
        <v>107</v>
      </c>
      <c r="F77" s="85" t="s">
        <v>93</v>
      </c>
      <c r="G77" s="85" t="s">
        <v>267</v>
      </c>
      <c r="H77" s="85" t="s">
        <v>118</v>
      </c>
      <c r="I77" s="395">
        <v>2.88</v>
      </c>
      <c r="J77" s="395">
        <v>74.88</v>
      </c>
    </row>
    <row r="78" spans="3:10" s="102" customFormat="1" ht="55.5" customHeight="1" x14ac:dyDescent="0.3">
      <c r="C78" s="83">
        <v>72</v>
      </c>
      <c r="D78" s="87" t="s">
        <v>111</v>
      </c>
      <c r="E78" s="85" t="s">
        <v>107</v>
      </c>
      <c r="F78" s="85" t="s">
        <v>93</v>
      </c>
      <c r="G78" s="85" t="s">
        <v>268</v>
      </c>
      <c r="H78" s="85" t="s">
        <v>269</v>
      </c>
      <c r="I78" s="395">
        <v>2.88</v>
      </c>
      <c r="J78" s="395">
        <v>74.88</v>
      </c>
    </row>
    <row r="79" spans="3:10" ht="54" x14ac:dyDescent="0.25">
      <c r="C79" s="83">
        <v>73</v>
      </c>
      <c r="D79" s="87" t="s">
        <v>168</v>
      </c>
      <c r="E79" s="85" t="s">
        <v>110</v>
      </c>
      <c r="F79" s="85" t="s">
        <v>108</v>
      </c>
      <c r="G79" s="85" t="s">
        <v>233</v>
      </c>
      <c r="H79" s="85" t="s">
        <v>118</v>
      </c>
      <c r="I79" s="396">
        <v>-52</v>
      </c>
      <c r="J79" s="396">
        <v>70</v>
      </c>
    </row>
    <row r="80" spans="3:10" ht="36" x14ac:dyDescent="0.25">
      <c r="C80" s="83">
        <v>74</v>
      </c>
      <c r="D80" s="87" t="s">
        <v>261</v>
      </c>
      <c r="E80" s="85" t="s">
        <v>110</v>
      </c>
      <c r="F80" s="85" t="s">
        <v>108</v>
      </c>
      <c r="G80" s="85" t="s">
        <v>270</v>
      </c>
      <c r="H80" s="85" t="s">
        <v>118</v>
      </c>
      <c r="I80" s="395">
        <v>-52</v>
      </c>
      <c r="J80" s="400">
        <v>70</v>
      </c>
    </row>
    <row r="81" spans="3:10" ht="36" x14ac:dyDescent="0.25">
      <c r="C81" s="83">
        <v>75</v>
      </c>
      <c r="D81" s="87" t="s">
        <v>271</v>
      </c>
      <c r="E81" s="85" t="s">
        <v>110</v>
      </c>
      <c r="F81" s="85" t="s">
        <v>108</v>
      </c>
      <c r="G81" s="85" t="s">
        <v>233</v>
      </c>
      <c r="H81" s="85" t="s">
        <v>118</v>
      </c>
      <c r="I81" s="395">
        <v>-52</v>
      </c>
      <c r="J81" s="395">
        <v>70</v>
      </c>
    </row>
    <row r="82" spans="3:10" ht="59.25" customHeight="1" x14ac:dyDescent="0.25">
      <c r="C82" s="83">
        <v>76</v>
      </c>
      <c r="D82" s="87" t="s">
        <v>99</v>
      </c>
      <c r="E82" s="85" t="s">
        <v>110</v>
      </c>
      <c r="F82" s="85" t="s">
        <v>108</v>
      </c>
      <c r="G82" s="85" t="s">
        <v>273</v>
      </c>
      <c r="H82" s="85" t="s">
        <v>98</v>
      </c>
      <c r="I82" s="395">
        <v>6</v>
      </c>
      <c r="J82" s="395">
        <v>8</v>
      </c>
    </row>
    <row r="83" spans="3:10" ht="29.25" customHeight="1" x14ac:dyDescent="0.25">
      <c r="C83" s="83">
        <v>77</v>
      </c>
      <c r="D83" s="91" t="s">
        <v>373</v>
      </c>
      <c r="E83" s="85" t="s">
        <v>110</v>
      </c>
      <c r="F83" s="85" t="s">
        <v>108</v>
      </c>
      <c r="G83" s="85" t="s">
        <v>273</v>
      </c>
      <c r="H83" s="85" t="s">
        <v>374</v>
      </c>
      <c r="I83" s="395">
        <v>-60</v>
      </c>
      <c r="J83" s="395">
        <v>50</v>
      </c>
    </row>
    <row r="84" spans="3:10" ht="36" x14ac:dyDescent="0.25">
      <c r="C84" s="83">
        <v>78</v>
      </c>
      <c r="D84" s="87" t="s">
        <v>100</v>
      </c>
      <c r="E84" s="85" t="s">
        <v>110</v>
      </c>
      <c r="F84" s="85" t="s">
        <v>108</v>
      </c>
      <c r="G84" s="85" t="s">
        <v>274</v>
      </c>
      <c r="H84" s="85" t="s">
        <v>102</v>
      </c>
      <c r="I84" s="395">
        <v>2</v>
      </c>
      <c r="J84" s="395">
        <v>12</v>
      </c>
    </row>
    <row r="85" spans="3:10" ht="18" x14ac:dyDescent="0.25">
      <c r="C85" s="83"/>
      <c r="D85" s="512" t="s">
        <v>40</v>
      </c>
      <c r="E85" s="512"/>
      <c r="F85" s="512"/>
      <c r="G85" s="512"/>
      <c r="H85" s="512"/>
      <c r="I85" s="396">
        <v>255.05</v>
      </c>
      <c r="J85" s="396">
        <v>4002.15</v>
      </c>
    </row>
  </sheetData>
  <mergeCells count="4">
    <mergeCell ref="C3:J3"/>
    <mergeCell ref="H4:J4"/>
    <mergeCell ref="G1:J1"/>
    <mergeCell ref="D85:H85"/>
  </mergeCells>
  <printOptions gridLines="1"/>
  <pageMargins left="0.31496062992125984" right="0.31496062992125984" top="0.15748031496062992" bottom="0.15748031496062992" header="0.19685039370078741" footer="0.11811023622047244"/>
  <pageSetup paperSize="9" scale="47" fitToWidth="0" fitToHeight="0" orientation="portrait" r:id="rId1"/>
  <rowBreaks count="1" manualBreakCount="1">
    <brk id="29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'14'!Область_печати</vt:lpstr>
      <vt:lpstr>'15'!Область_печати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2022-11-09T08:19:39Z</cp:lastPrinted>
  <dcterms:created xsi:type="dcterms:W3CDTF">2007-09-12T09:25:25Z</dcterms:created>
  <dcterms:modified xsi:type="dcterms:W3CDTF">2022-11-09T08:20:51Z</dcterms:modified>
</cp:coreProperties>
</file>